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7\reg_common\"/>
    </mc:Choice>
  </mc:AlternateContent>
  <xr:revisionPtr revIDLastSave="0" documentId="13_ncr:1_{1CFF6750-7D26-440E-8967-1DF4AD670257}" xr6:coauthVersionLast="47" xr6:coauthVersionMax="47" xr10:uidLastSave="{00000000-0000-0000-0000-000000000000}"/>
  <workbookProtection workbookAlgorithmName="SHA-512" workbookHashValue="i/mtsf+vVrPC+6TC77zaYXlXlfp1JF0bDL+L4aC/fU3OPiG1v2c6SUTaNbZQk+SpkOcnp138eiF+cAn95S+HWg==" workbookSaltValue="UnALVfVQsPa72RQa7H1gqQ==" workbookSpinCount="100000" lockStructure="1"/>
  <bookViews>
    <workbookView xWindow="-120" yWindow="-120" windowWidth="29040" windowHeight="15720" xr2:uid="{00000000-000D-0000-FFFF-FFFF00000000}"/>
  </bookViews>
  <sheets>
    <sheet name="入力シート" sheetId="1" r:id="rId1"/>
    <sheet name="settings" sheetId="2" state="hidden" r:id="rId2"/>
  </sheets>
  <definedNames>
    <definedName name="_xlnm.Print_Titles" localSheetId="0">入力シート!$1:$1</definedName>
    <definedName name="基準日">settings!$A$5</definedName>
    <definedName name="希望">入力シート!$A$209</definedName>
    <definedName name="希望_物品">入力シート!$A$210</definedName>
    <definedName name="希望_役務">入力シート!$A$251</definedName>
    <definedName name="去年">settings!$A$7</definedName>
    <definedName name="今年">settings!$A$6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9" i="1" l="1"/>
  <c r="A261" i="1"/>
  <c r="A251" i="1"/>
  <c r="A248" i="1"/>
  <c r="A210" i="1"/>
  <c r="A209" i="1"/>
  <c r="A181" i="1"/>
  <c r="A179" i="1"/>
  <c r="A177" i="1"/>
  <c r="A174" i="1"/>
  <c r="A172" i="1"/>
  <c r="A170" i="1"/>
  <c r="A168" i="1"/>
  <c r="A161" i="1"/>
  <c r="A159" i="1"/>
  <c r="A157" i="1"/>
  <c r="A153" i="1"/>
  <c r="A151" i="1"/>
  <c r="A149" i="1"/>
  <c r="A120" i="1"/>
  <c r="A118" i="1"/>
  <c r="A85" i="1"/>
  <c r="A83" i="1"/>
  <c r="A81" i="1"/>
  <c r="A79" i="1"/>
  <c r="A77" i="1"/>
  <c r="A75" i="1"/>
  <c r="A73" i="1"/>
  <c r="A71" i="1"/>
  <c r="A69" i="1"/>
  <c r="A63" i="1"/>
  <c r="A40" i="1"/>
  <c r="A36" i="1"/>
  <c r="A34" i="1"/>
  <c r="A32" i="1"/>
  <c r="A30" i="1"/>
  <c r="A28" i="1"/>
  <c r="A26" i="1"/>
  <c r="A24" i="1"/>
  <c r="A22" i="1"/>
  <c r="A20" i="1"/>
  <c r="A5" i="2"/>
  <c r="A7" i="2" s="1"/>
  <c r="A6" i="2" l="1"/>
  <c r="J169" i="1" s="1"/>
  <c r="J184" i="1"/>
  <c r="J175" i="1"/>
  <c r="J173" i="1"/>
  <c r="A2" i="2" l="1"/>
  <c r="A1" i="2"/>
  <c r="T177" i="1" l="1"/>
</calcChain>
</file>

<file path=xl/sharedStrings.xml><?xml version="1.0" encoding="utf-8"?>
<sst xmlns="http://schemas.openxmlformats.org/spreadsheetml/2006/main" count="187" uniqueCount="153">
  <si>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</si>
  <si>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</si>
  <si>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</si>
  <si>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</si>
  <si>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</si>
  <si>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</si>
  <si>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</si>
  <si>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</si>
  <si>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担当者部署</t>
    <rPh sb="0" eb="3">
      <t>タントウシャ</t>
    </rPh>
    <rPh sb="3" eb="5">
      <t>ブショ</t>
    </rPh>
    <phoneticPr fontId="6"/>
  </si>
  <si>
    <t>営業年数</t>
    <rPh sb="0" eb="2">
      <t>エイギョウ</t>
    </rPh>
    <rPh sb="2" eb="4">
      <t>ネンスウ</t>
    </rPh>
    <phoneticPr fontId="6"/>
  </si>
  <si>
    <t>E-mailアドレス</t>
    <phoneticPr fontId="6"/>
  </si>
  <si>
    <t>リストから選択してください。</t>
    <rPh sb="5" eb="7">
      <t>センタク</t>
    </rPh>
    <phoneticPr fontId="5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</si>
  <si>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</si>
  <si>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</si>
  <si>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自己資本額</t>
    <rPh sb="0" eb="2">
      <t>ジコ</t>
    </rPh>
    <rPh sb="2" eb="4">
      <t>シホン</t>
    </rPh>
    <rPh sb="4" eb="5">
      <t>ガク</t>
    </rPh>
    <phoneticPr fontId="6"/>
  </si>
  <si>
    <t>から</t>
    <phoneticPr fontId="5"/>
  </si>
  <si>
    <t>まで</t>
    <phoneticPr fontId="5"/>
  </si>
  <si>
    <t>空調設備保守</t>
    <rPh sb="0" eb="2">
      <t>クウチョウ</t>
    </rPh>
    <rPh sb="2" eb="4">
      <t>セツビ</t>
    </rPh>
    <rPh sb="4" eb="6">
      <t>ホシュ</t>
    </rPh>
    <phoneticPr fontId="4"/>
  </si>
  <si>
    <t>休業又は転(廃)業の期間</t>
    <rPh sb="0" eb="2">
      <t>キュウギョウ</t>
    </rPh>
    <rPh sb="2" eb="3">
      <t>マタ</t>
    </rPh>
    <rPh sb="4" eb="5">
      <t>テン</t>
    </rPh>
    <rPh sb="6" eb="7">
      <t>ハイ</t>
    </rPh>
    <rPh sb="8" eb="9">
      <t>ギョウ</t>
    </rPh>
    <rPh sb="10" eb="12">
      <t>キカン</t>
    </rPh>
    <phoneticPr fontId="6"/>
  </si>
  <si>
    <t>法的再建手続</t>
    <rPh sb="0" eb="2">
      <t>ホウテキ</t>
    </rPh>
    <rPh sb="2" eb="4">
      <t>サイケン</t>
    </rPh>
    <rPh sb="4" eb="6">
      <t>テツヅキ</t>
    </rPh>
    <phoneticPr fontId="6"/>
  </si>
  <si>
    <t>法的再建手続 申立日</t>
    <rPh sb="0" eb="2">
      <t>ホウテキ</t>
    </rPh>
    <rPh sb="2" eb="4">
      <t>サイケン</t>
    </rPh>
    <rPh sb="4" eb="6">
      <t>テツヅキ</t>
    </rPh>
    <rPh sb="7" eb="9">
      <t>モウシタテ</t>
    </rPh>
    <rPh sb="9" eb="10">
      <t>ビ</t>
    </rPh>
    <phoneticPr fontId="13"/>
  </si>
  <si>
    <t>法的再建手続 計画認可日</t>
    <rPh sb="0" eb="2">
      <t>ホウテキ</t>
    </rPh>
    <rPh sb="2" eb="4">
      <t>サイケン</t>
    </rPh>
    <rPh sb="4" eb="6">
      <t>テツヅキ</t>
    </rPh>
    <rPh sb="7" eb="9">
      <t>ケイカク</t>
    </rPh>
    <rPh sb="9" eb="11">
      <t>ニンカ</t>
    </rPh>
    <rPh sb="11" eb="12">
      <t>ビ</t>
    </rPh>
    <phoneticPr fontId="13"/>
  </si>
  <si>
    <t>営業開始年</t>
    <rPh sb="0" eb="2">
      <t>エイギョウ</t>
    </rPh>
    <rPh sb="2" eb="4">
      <t>カイシ</t>
    </rPh>
    <rPh sb="4" eb="5">
      <t>ネン</t>
    </rPh>
    <phoneticPr fontId="6"/>
  </si>
  <si>
    <t>常勤職員数　計（人）</t>
    <rPh sb="0" eb="2">
      <t>ジョウキン</t>
    </rPh>
    <rPh sb="2" eb="4">
      <t>ショクイン</t>
    </rPh>
    <rPh sb="4" eb="5">
      <t>スウ</t>
    </rPh>
    <rPh sb="6" eb="7">
      <t>ケイ</t>
    </rPh>
    <rPh sb="8" eb="9">
      <t>ニン</t>
    </rPh>
    <phoneticPr fontId="5"/>
  </si>
  <si>
    <t>その他職員数（人）</t>
    <rPh sb="2" eb="3">
      <t>タ</t>
    </rPh>
    <rPh sb="3" eb="5">
      <t>ショクイン</t>
    </rPh>
    <rPh sb="5" eb="6">
      <t>スウ</t>
    </rPh>
    <phoneticPr fontId="5"/>
  </si>
  <si>
    <t>事務職員数（人）</t>
    <rPh sb="0" eb="2">
      <t>ジム</t>
    </rPh>
    <rPh sb="2" eb="4">
      <t>ショクイン</t>
    </rPh>
    <rPh sb="4" eb="5">
      <t>スウ</t>
    </rPh>
    <phoneticPr fontId="5"/>
  </si>
  <si>
    <t>技術職員数（人）</t>
    <rPh sb="0" eb="2">
      <t>ギジュツ</t>
    </rPh>
    <rPh sb="2" eb="4">
      <t>ショクイン</t>
    </rPh>
    <rPh sb="4" eb="5">
      <t>スウ</t>
    </rPh>
    <phoneticPr fontId="6"/>
  </si>
  <si>
    <t>常勤職員数</t>
    <rPh sb="0" eb="2">
      <t>ジョウキン</t>
    </rPh>
    <rPh sb="2" eb="4">
      <t>ショクイン</t>
    </rPh>
    <rPh sb="4" eb="5">
      <t>カズ</t>
    </rPh>
    <phoneticPr fontId="6"/>
  </si>
  <si>
    <t>営業上の許認可等</t>
    <rPh sb="0" eb="2">
      <t>エイギョウ</t>
    </rPh>
    <rPh sb="2" eb="3">
      <t>ジョウ</t>
    </rPh>
    <rPh sb="4" eb="7">
      <t>キョニンカ</t>
    </rPh>
    <rPh sb="7" eb="8">
      <t>トウ</t>
    </rPh>
    <phoneticPr fontId="5"/>
  </si>
  <si>
    <t>主要取引メーカー</t>
    <rPh sb="0" eb="2">
      <t>シュヨウ</t>
    </rPh>
    <rPh sb="2" eb="4">
      <t>トリヒキ</t>
    </rPh>
    <phoneticPr fontId="5"/>
  </si>
  <si>
    <t>取引先名称</t>
    <rPh sb="0" eb="2">
      <t>トリヒキ</t>
    </rPh>
    <rPh sb="2" eb="3">
      <t>サキ</t>
    </rPh>
    <rPh sb="3" eb="5">
      <t>メイショウ</t>
    </rPh>
    <phoneticPr fontId="5"/>
  </si>
  <si>
    <t>取引内容</t>
    <rPh sb="0" eb="2">
      <t>トリヒキ</t>
    </rPh>
    <rPh sb="2" eb="4">
      <t>ナイヨウ</t>
    </rPh>
    <phoneticPr fontId="5"/>
  </si>
  <si>
    <t>取引額（年間）</t>
    <rPh sb="0" eb="2">
      <t>トリヒキ</t>
    </rPh>
    <rPh sb="2" eb="3">
      <t>ガク</t>
    </rPh>
    <rPh sb="4" eb="6">
      <t>ネンカン</t>
    </rPh>
    <phoneticPr fontId="5"/>
  </si>
  <si>
    <t>希望</t>
    <rPh sb="0" eb="2">
      <t>キボウ</t>
    </rPh>
    <phoneticPr fontId="6"/>
  </si>
  <si>
    <t>希望営業種目</t>
    <rPh sb="0" eb="2">
      <t>キボウ</t>
    </rPh>
    <rPh sb="2" eb="4">
      <t>エイギョウ</t>
    </rPh>
    <rPh sb="4" eb="6">
      <t>シュモク</t>
    </rPh>
    <phoneticPr fontId="5"/>
  </si>
  <si>
    <t>文具類</t>
    <rPh sb="0" eb="2">
      <t>ブング</t>
    </rPh>
    <rPh sb="2" eb="3">
      <t>ルイ</t>
    </rPh>
    <phoneticPr fontId="4"/>
  </si>
  <si>
    <t>事務用機器類</t>
    <rPh sb="0" eb="3">
      <t>ジムヨウ</t>
    </rPh>
    <rPh sb="3" eb="5">
      <t>キキ</t>
    </rPh>
    <rPh sb="5" eb="6">
      <t>ルイ</t>
    </rPh>
    <phoneticPr fontId="4"/>
  </si>
  <si>
    <t>印章類</t>
    <rPh sb="0" eb="2">
      <t>インショウ</t>
    </rPh>
    <rPh sb="2" eb="3">
      <t>ルイ</t>
    </rPh>
    <phoneticPr fontId="4"/>
  </si>
  <si>
    <t>コンピューター機器類</t>
    <rPh sb="7" eb="10">
      <t>キキルイ</t>
    </rPh>
    <phoneticPr fontId="4"/>
  </si>
  <si>
    <t>用紙類</t>
    <rPh sb="0" eb="2">
      <t>ヨウシ</t>
    </rPh>
    <rPh sb="2" eb="3">
      <t>ルイ</t>
    </rPh>
    <phoneticPr fontId="4"/>
  </si>
  <si>
    <t>鋼製備品</t>
    <rPh sb="0" eb="2">
      <t>コウセイ</t>
    </rPh>
    <rPh sb="2" eb="4">
      <t>ビヒン</t>
    </rPh>
    <phoneticPr fontId="4"/>
  </si>
  <si>
    <t>家具・木工品</t>
    <rPh sb="0" eb="2">
      <t>カグ</t>
    </rPh>
    <rPh sb="3" eb="5">
      <t>モッコウ</t>
    </rPh>
    <rPh sb="5" eb="6">
      <t>ヒン</t>
    </rPh>
    <phoneticPr fontId="4"/>
  </si>
  <si>
    <t>学校教材類</t>
    <rPh sb="0" eb="2">
      <t>ガッコウ</t>
    </rPh>
    <rPh sb="2" eb="4">
      <t>キョウザイ</t>
    </rPh>
    <rPh sb="4" eb="5">
      <t>ルイ</t>
    </rPh>
    <phoneticPr fontId="4"/>
  </si>
  <si>
    <t>運動用具類</t>
    <rPh sb="0" eb="2">
      <t>ウンドウ</t>
    </rPh>
    <rPh sb="2" eb="4">
      <t>ヨウグ</t>
    </rPh>
    <rPh sb="4" eb="5">
      <t>ルイ</t>
    </rPh>
    <phoneticPr fontId="4"/>
  </si>
  <si>
    <t>楽器・音楽用品類</t>
    <rPh sb="0" eb="2">
      <t>ガッキ</t>
    </rPh>
    <rPh sb="3" eb="5">
      <t>オンガク</t>
    </rPh>
    <rPh sb="5" eb="7">
      <t>ヨウヒン</t>
    </rPh>
    <rPh sb="7" eb="8">
      <t>ルイ</t>
    </rPh>
    <phoneticPr fontId="4"/>
  </si>
  <si>
    <t>保育用具類</t>
    <rPh sb="0" eb="2">
      <t>ホイク</t>
    </rPh>
    <rPh sb="2" eb="4">
      <t>ヨウグ</t>
    </rPh>
    <rPh sb="4" eb="5">
      <t>ルイ</t>
    </rPh>
    <phoneticPr fontId="4"/>
  </si>
  <si>
    <t>図書類</t>
    <rPh sb="0" eb="1">
      <t>ト</t>
    </rPh>
    <rPh sb="1" eb="3">
      <t>ショルイ</t>
    </rPh>
    <phoneticPr fontId="4"/>
  </si>
  <si>
    <t>写真用具類</t>
    <rPh sb="0" eb="3">
      <t>シャシンヨウ</t>
    </rPh>
    <rPh sb="3" eb="4">
      <t>グ</t>
    </rPh>
    <rPh sb="4" eb="5">
      <t>ルイ</t>
    </rPh>
    <phoneticPr fontId="4"/>
  </si>
  <si>
    <t>医療機器類</t>
    <rPh sb="0" eb="2">
      <t>イリョウ</t>
    </rPh>
    <rPh sb="2" eb="5">
      <t>キキルイ</t>
    </rPh>
    <phoneticPr fontId="4"/>
  </si>
  <si>
    <t>福祉機器類</t>
    <rPh sb="0" eb="2">
      <t>フクシ</t>
    </rPh>
    <rPh sb="2" eb="5">
      <t>キキルイ</t>
    </rPh>
    <phoneticPr fontId="4"/>
  </si>
  <si>
    <t>医薬品・衛生材料</t>
    <rPh sb="0" eb="3">
      <t>イヤクヒン</t>
    </rPh>
    <rPh sb="4" eb="6">
      <t>エイセイ</t>
    </rPh>
    <rPh sb="6" eb="8">
      <t>ザイリョウ</t>
    </rPh>
    <phoneticPr fontId="4"/>
  </si>
  <si>
    <t>被服類</t>
    <rPh sb="0" eb="2">
      <t>ヒフク</t>
    </rPh>
    <rPh sb="2" eb="3">
      <t>ルイ</t>
    </rPh>
    <phoneticPr fontId="4"/>
  </si>
  <si>
    <t>寝具類</t>
    <rPh sb="0" eb="2">
      <t>シング</t>
    </rPh>
    <rPh sb="2" eb="3">
      <t>ルイ</t>
    </rPh>
    <phoneticPr fontId="4"/>
  </si>
  <si>
    <t>室内装飾品</t>
    <rPh sb="0" eb="2">
      <t>シツナイ</t>
    </rPh>
    <rPh sb="2" eb="5">
      <t>ソウショクヒン</t>
    </rPh>
    <phoneticPr fontId="4"/>
  </si>
  <si>
    <t>家庭用品類</t>
    <rPh sb="0" eb="2">
      <t>カテイ</t>
    </rPh>
    <rPh sb="2" eb="4">
      <t>ヨウヒン</t>
    </rPh>
    <rPh sb="4" eb="5">
      <t>ルイ</t>
    </rPh>
    <phoneticPr fontId="4"/>
  </si>
  <si>
    <t>表彰品・記念品類</t>
    <rPh sb="0" eb="2">
      <t>ヒョウショウ</t>
    </rPh>
    <rPh sb="2" eb="3">
      <t>ヒン</t>
    </rPh>
    <rPh sb="4" eb="7">
      <t>キネンヒン</t>
    </rPh>
    <rPh sb="7" eb="8">
      <t>ルイ</t>
    </rPh>
    <phoneticPr fontId="4"/>
  </si>
  <si>
    <t>建築金物類</t>
    <rPh sb="0" eb="2">
      <t>ケンチク</t>
    </rPh>
    <rPh sb="2" eb="4">
      <t>カナモノ</t>
    </rPh>
    <rPh sb="4" eb="5">
      <t>ルイ</t>
    </rPh>
    <phoneticPr fontId="4"/>
  </si>
  <si>
    <t>建設機器類</t>
    <rPh sb="0" eb="2">
      <t>ケンセツ</t>
    </rPh>
    <rPh sb="2" eb="5">
      <t>キキルイ</t>
    </rPh>
    <phoneticPr fontId="4"/>
  </si>
  <si>
    <t>電気機器類</t>
    <rPh sb="0" eb="2">
      <t>デンキ</t>
    </rPh>
    <rPh sb="2" eb="5">
      <t>キキルイ</t>
    </rPh>
    <phoneticPr fontId="4"/>
  </si>
  <si>
    <t>通信機器類</t>
    <rPh sb="0" eb="2">
      <t>ツウシン</t>
    </rPh>
    <rPh sb="2" eb="5">
      <t>キキルイ</t>
    </rPh>
    <phoneticPr fontId="4"/>
  </si>
  <si>
    <t>視聴覚機器類</t>
    <rPh sb="0" eb="3">
      <t>シチョウカク</t>
    </rPh>
    <rPh sb="3" eb="6">
      <t>キキルイ</t>
    </rPh>
    <phoneticPr fontId="4"/>
  </si>
  <si>
    <t>自動車類</t>
    <rPh sb="0" eb="3">
      <t>ジドウシャ</t>
    </rPh>
    <rPh sb="3" eb="4">
      <t>ルイ</t>
    </rPh>
    <phoneticPr fontId="4"/>
  </si>
  <si>
    <t>二輪車類</t>
    <rPh sb="0" eb="2">
      <t>2リン</t>
    </rPh>
    <rPh sb="2" eb="3">
      <t>シャ</t>
    </rPh>
    <rPh sb="3" eb="4">
      <t>ルイ</t>
    </rPh>
    <phoneticPr fontId="4"/>
  </si>
  <si>
    <t>自転車類</t>
    <rPh sb="0" eb="3">
      <t>ジテンシャ</t>
    </rPh>
    <rPh sb="3" eb="4">
      <t>ルイ</t>
    </rPh>
    <phoneticPr fontId="4"/>
  </si>
  <si>
    <t>理化学機器類</t>
    <rPh sb="0" eb="3">
      <t>リカガク</t>
    </rPh>
    <rPh sb="3" eb="5">
      <t>キキ</t>
    </rPh>
    <rPh sb="5" eb="6">
      <t>ルイ</t>
    </rPh>
    <phoneticPr fontId="4"/>
  </si>
  <si>
    <t>厨房用機器類</t>
    <rPh sb="0" eb="2">
      <t>チュウボウ</t>
    </rPh>
    <rPh sb="2" eb="3">
      <t>ヨウ</t>
    </rPh>
    <rPh sb="3" eb="5">
      <t>キキ</t>
    </rPh>
    <rPh sb="5" eb="6">
      <t>ルイ</t>
    </rPh>
    <phoneticPr fontId="4"/>
  </si>
  <si>
    <t>消防用具類</t>
    <rPh sb="0" eb="2">
      <t>ショウボウ</t>
    </rPh>
    <rPh sb="2" eb="4">
      <t>ヨウグ</t>
    </rPh>
    <rPh sb="4" eb="5">
      <t>ルイ</t>
    </rPh>
    <phoneticPr fontId="4"/>
  </si>
  <si>
    <t>看板類</t>
    <rPh sb="0" eb="2">
      <t>カンバン</t>
    </rPh>
    <rPh sb="2" eb="3">
      <t>ルイ</t>
    </rPh>
    <phoneticPr fontId="4"/>
  </si>
  <si>
    <t>安全保護具類</t>
    <rPh sb="0" eb="2">
      <t>アンゼン</t>
    </rPh>
    <rPh sb="2" eb="4">
      <t>ホゴ</t>
    </rPh>
    <rPh sb="4" eb="5">
      <t>グ</t>
    </rPh>
    <rPh sb="5" eb="6">
      <t>ルイ</t>
    </rPh>
    <phoneticPr fontId="4"/>
  </si>
  <si>
    <t>印刷</t>
    <rPh sb="0" eb="2">
      <t>インサツ</t>
    </rPh>
    <phoneticPr fontId="4"/>
  </si>
  <si>
    <t>合成樹脂製品</t>
    <rPh sb="0" eb="2">
      <t>ゴウセイ</t>
    </rPh>
    <rPh sb="2" eb="4">
      <t>ジュシ</t>
    </rPh>
    <rPh sb="4" eb="6">
      <t>セイヒン</t>
    </rPh>
    <phoneticPr fontId="4"/>
  </si>
  <si>
    <t>食料品類</t>
    <rPh sb="0" eb="3">
      <t>ショクリョウヒン</t>
    </rPh>
    <rPh sb="3" eb="4">
      <t>ルイ</t>
    </rPh>
    <phoneticPr fontId="4"/>
  </si>
  <si>
    <t>役務</t>
    <rPh sb="0" eb="2">
      <t>エキム</t>
    </rPh>
    <phoneticPr fontId="5"/>
  </si>
  <si>
    <t>清掃業務</t>
    <rPh sb="0" eb="2">
      <t>セイソウ</t>
    </rPh>
    <rPh sb="2" eb="4">
      <t>ギョウム</t>
    </rPh>
    <phoneticPr fontId="4"/>
  </si>
  <si>
    <t>管清掃等</t>
    <rPh sb="0" eb="1">
      <t>カン</t>
    </rPh>
    <rPh sb="1" eb="3">
      <t>セイソウ</t>
    </rPh>
    <rPh sb="3" eb="4">
      <t>トウ</t>
    </rPh>
    <phoneticPr fontId="4"/>
  </si>
  <si>
    <t>排水施設等管理</t>
    <rPh sb="0" eb="2">
      <t>ハイスイ</t>
    </rPh>
    <rPh sb="2" eb="4">
      <t>シセツ</t>
    </rPh>
    <rPh sb="4" eb="5">
      <t>トウ</t>
    </rPh>
    <rPh sb="5" eb="7">
      <t>カンリ</t>
    </rPh>
    <phoneticPr fontId="4"/>
  </si>
  <si>
    <t>樹木管理</t>
    <rPh sb="0" eb="2">
      <t>ジュモク</t>
    </rPh>
    <rPh sb="2" eb="4">
      <t>カンリ</t>
    </rPh>
    <phoneticPr fontId="4"/>
  </si>
  <si>
    <t>浄化槽保守等</t>
    <rPh sb="0" eb="3">
      <t>ジョウカソウ</t>
    </rPh>
    <rPh sb="3" eb="5">
      <t>ホシュ</t>
    </rPh>
    <rPh sb="5" eb="6">
      <t>トウ</t>
    </rPh>
    <phoneticPr fontId="4"/>
  </si>
  <si>
    <t>消防設備保守</t>
    <rPh sb="0" eb="2">
      <t>ショウボウ</t>
    </rPh>
    <rPh sb="2" eb="4">
      <t>セツビ</t>
    </rPh>
    <rPh sb="4" eb="6">
      <t>ホシュ</t>
    </rPh>
    <phoneticPr fontId="4"/>
  </si>
  <si>
    <t>昇降施設保守</t>
    <rPh sb="0" eb="2">
      <t>ショウコウ</t>
    </rPh>
    <rPh sb="2" eb="4">
      <t>シセツ</t>
    </rPh>
    <rPh sb="4" eb="6">
      <t>ホシュ</t>
    </rPh>
    <phoneticPr fontId="4"/>
  </si>
  <si>
    <t>OA事務機器保守</t>
    <rPh sb="2" eb="4">
      <t>ジム</t>
    </rPh>
    <rPh sb="4" eb="6">
      <t>キキ</t>
    </rPh>
    <rPh sb="6" eb="8">
      <t>ホシュ</t>
    </rPh>
    <phoneticPr fontId="4"/>
  </si>
  <si>
    <t>賃貸・リース</t>
    <rPh sb="0" eb="2">
      <t>チンタイ</t>
    </rPh>
    <phoneticPr fontId="4"/>
  </si>
  <si>
    <t>企画・広告・イベント</t>
    <rPh sb="0" eb="2">
      <t>キカク</t>
    </rPh>
    <rPh sb="3" eb="5">
      <t>コウコク</t>
    </rPh>
    <phoneticPr fontId="4"/>
  </si>
  <si>
    <t>コンピューター処理・ソフトウェア開発</t>
    <rPh sb="7" eb="9">
      <t>ショリ</t>
    </rPh>
    <rPh sb="16" eb="18">
      <t>カイハツ</t>
    </rPh>
    <phoneticPr fontId="4"/>
  </si>
  <si>
    <t>警備保障</t>
    <rPh sb="0" eb="2">
      <t>ケイビ</t>
    </rPh>
    <rPh sb="2" eb="4">
      <t>ホショウ</t>
    </rPh>
    <phoneticPr fontId="4"/>
  </si>
  <si>
    <t>人材派遣</t>
    <rPh sb="0" eb="2">
      <t>ジンザイ</t>
    </rPh>
    <rPh sb="2" eb="4">
      <t>ハケン</t>
    </rPh>
    <phoneticPr fontId="4"/>
  </si>
  <si>
    <t>調査・研究・検査</t>
    <rPh sb="0" eb="2">
      <t>チョウサ</t>
    </rPh>
    <rPh sb="3" eb="5">
      <t>ケンキュウ</t>
    </rPh>
    <rPh sb="6" eb="8">
      <t>ケンサ</t>
    </rPh>
    <phoneticPr fontId="4"/>
  </si>
  <si>
    <t>保険業</t>
    <rPh sb="0" eb="3">
      <t>ホケンギョウ</t>
    </rPh>
    <phoneticPr fontId="4"/>
  </si>
  <si>
    <t>物品</t>
    <rPh sb="0" eb="2">
      <t>ブッピン</t>
    </rPh>
    <phoneticPr fontId="5"/>
  </si>
  <si>
    <t>取扱品目</t>
    <phoneticPr fontId="5"/>
  </si>
  <si>
    <t>年</t>
    <rPh sb="0" eb="1">
      <t>ネン</t>
    </rPh>
    <phoneticPr fontId="5"/>
  </si>
  <si>
    <t>千円</t>
    <rPh sb="0" eb="2">
      <t>センエン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</si>
  <si>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</si>
  <si>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</si>
  <si>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>保有していない場合は、入力する必要はありません。</t>
    <rPh sb="0" eb="2">
      <t>ホユウ</t>
    </rPh>
    <rPh sb="7" eb="9">
      <t>バアイ</t>
    </rPh>
    <rPh sb="15" eb="17">
      <t>ヒツヨウ</t>
    </rPh>
    <phoneticPr fontId="5"/>
  </si>
  <si>
    <t>過去２年間の県内取引実績のうち、主要な取引実績を入力してください。</t>
    <phoneticPr fontId="5"/>
  </si>
  <si>
    <t>担当者氏名カナ</t>
    <rPh sb="0" eb="3">
      <t>タントウシャ</t>
    </rPh>
    <rPh sb="3" eb="5">
      <t>シメイ</t>
    </rPh>
    <phoneticPr fontId="6"/>
  </si>
  <si>
    <t>担当者氏名</t>
    <rPh sb="0" eb="3">
      <t>タントウシャ</t>
    </rPh>
    <rPh sb="3" eb="5">
      <t>シメイ</t>
    </rPh>
    <phoneticPr fontId="6"/>
  </si>
  <si>
    <t>代表者役職</t>
    <phoneticPr fontId="6"/>
  </si>
  <si>
    <t>受任者役職</t>
    <rPh sb="0" eb="2">
      <t>ジュニン</t>
    </rPh>
    <rPh sb="2" eb="3">
      <t>シャ</t>
    </rPh>
    <phoneticPr fontId="6"/>
  </si>
  <si>
    <t>*1</t>
    <phoneticPr fontId="5"/>
  </si>
  <si>
    <t>取扱品目に具体的な内容を入力してください。</t>
    <rPh sb="0" eb="2">
      <t>トリアツカイ</t>
    </rPh>
    <rPh sb="2" eb="4">
      <t>ヒンモク</t>
    </rPh>
    <rPh sb="5" eb="8">
      <t>グタイテキ</t>
    </rPh>
    <rPh sb="9" eb="11">
      <t>ナイヨウ</t>
    </rPh>
    <rPh sb="12" eb="14">
      <t>ニュウリョク</t>
    </rPh>
    <phoneticPr fontId="5"/>
  </si>
  <si>
    <r>
      <t xml:space="preserve">その他物品 </t>
    </r>
    <r>
      <rPr>
        <sz val="11"/>
        <color rgb="FFFF0000"/>
        <rFont val="ＭＳ ゴシック"/>
        <family val="3"/>
        <charset val="128"/>
      </rPr>
      <t>*1</t>
    </r>
    <rPh sb="2" eb="3">
      <t>タ</t>
    </rPh>
    <rPh sb="3" eb="5">
      <t>ブッピン</t>
    </rPh>
    <phoneticPr fontId="4"/>
  </si>
  <si>
    <r>
      <t xml:space="preserve">その他保守 </t>
    </r>
    <r>
      <rPr>
        <sz val="11"/>
        <color rgb="FFFF0000"/>
        <rFont val="ＭＳ ゴシック"/>
        <family val="3"/>
        <charset val="128"/>
      </rPr>
      <t>*1</t>
    </r>
    <rPh sb="2" eb="3">
      <t>タ</t>
    </rPh>
    <rPh sb="3" eb="5">
      <t>ホシュ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</si>
  <si>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</si>
  <si>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</si>
  <si>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</si>
  <si>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</si>
  <si>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入札・契約権限の委任</t>
    <rPh sb="8" eb="10">
      <t>イニン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</si>
  <si>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</si>
  <si>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6"/>
  </si>
  <si>
    <t>C.担当者情報</t>
    <rPh sb="2" eb="5">
      <t>タントウシャ</t>
    </rPh>
    <rPh sb="5" eb="7">
      <t>ジョウホウ</t>
    </rPh>
    <phoneticPr fontId="5"/>
  </si>
  <si>
    <t>D.行政書士情報</t>
    <rPh sb="2" eb="4">
      <t>ギョウセイ</t>
    </rPh>
    <rPh sb="4" eb="6">
      <t>ショシ</t>
    </rPh>
    <rPh sb="6" eb="8">
      <t>ジョウホウ</t>
    </rPh>
    <phoneticPr fontId="5"/>
  </si>
  <si>
    <t>E.経営情報</t>
    <rPh sb="2" eb="4">
      <t>ケイエイ</t>
    </rPh>
    <rPh sb="4" eb="6">
      <t>ジョウホウ</t>
    </rPh>
    <phoneticPr fontId="5"/>
  </si>
  <si>
    <t>F.官公庁との取引実績</t>
    <rPh sb="2" eb="5">
      <t>カンコウチョウ</t>
    </rPh>
    <rPh sb="7" eb="9">
      <t>トリヒキ</t>
    </rPh>
    <rPh sb="9" eb="11">
      <t>ジッセキ</t>
    </rPh>
    <phoneticPr fontId="5"/>
  </si>
  <si>
    <t>G.業種情報</t>
    <rPh sb="2" eb="4">
      <t>ギョウシュ</t>
    </rPh>
    <rPh sb="4" eb="6">
      <t>ジョウホウ</t>
    </rPh>
    <phoneticPr fontId="5"/>
  </si>
  <si>
    <t>さぬき市 入札参加資格審査申請書【物品製造（購入）・役務の提供等】</t>
    <phoneticPr fontId="5"/>
  </si>
  <si>
    <t>行政書士氏名カナ</t>
    <rPh sb="0" eb="2">
      <t>ギョウセイ</t>
    </rPh>
    <rPh sb="2" eb="4">
      <t>ショシ</t>
    </rPh>
    <rPh sb="4" eb="6">
      <t>シメイ</t>
    </rPh>
    <phoneticPr fontId="6"/>
  </si>
  <si>
    <t>行政書士氏名</t>
    <rPh sb="0" eb="2">
      <t>ギョウセイ</t>
    </rPh>
    <rPh sb="2" eb="4">
      <t>ショシ</t>
    </rPh>
    <rPh sb="4" eb="6">
      <t>シメイ</t>
    </rPh>
    <phoneticPr fontId="6"/>
  </si>
  <si>
    <t>今年</t>
    <rPh sb="0" eb="2">
      <t>コトシ</t>
    </rPh>
    <phoneticPr fontId="5"/>
  </si>
  <si>
    <t>去年</t>
    <rPh sb="0" eb="2">
      <t>キョネン</t>
    </rPh>
    <phoneticPr fontId="5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</si>
  <si>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5"/>
  </si>
  <si>
    <t>半角の数字とハイフンで入力してください。保有していない場合は、入力する必要はありません。</t>
    <phoneticPr fontId="5"/>
  </si>
  <si>
    <t>(千円)</t>
    <phoneticPr fontId="5"/>
  </si>
  <si>
    <t>支店・営業所に入札・契約権限を委任する場合、(1)入札・契約権限の委任欄にリストから「する」を選択し、支店・営業所情報を入力してください。</t>
    <phoneticPr fontId="5"/>
  </si>
  <si>
    <r>
      <t>業務の登録を希望する場合、希望欄を入力してください。
希望欄はリストから選択してください。
希望営業種目は、</t>
    </r>
    <r>
      <rPr>
        <b/>
        <sz val="10"/>
        <color rgb="FFFF0000"/>
        <rFont val="ＭＳ ゴシック"/>
        <family val="3"/>
        <charset val="128"/>
      </rPr>
      <t>物品７業種</t>
    </r>
    <r>
      <rPr>
        <sz val="10"/>
        <color rgb="FFFF0000"/>
        <rFont val="ＭＳ ゴシック"/>
        <family val="3"/>
        <charset val="128"/>
      </rPr>
      <t>、</t>
    </r>
    <r>
      <rPr>
        <b/>
        <sz val="10"/>
        <color rgb="FFFF0000"/>
        <rFont val="ＭＳ ゴシック"/>
        <family val="3"/>
        <charset val="128"/>
      </rPr>
      <t>役務３業種</t>
    </r>
    <r>
      <rPr>
        <sz val="10"/>
        <color rgb="FFFF0000"/>
        <rFont val="ＭＳ ゴシック"/>
        <family val="3"/>
        <charset val="128"/>
      </rPr>
      <t>までとします。</t>
    </r>
    <phoneticPr fontId="5"/>
  </si>
  <si>
    <t>登記上の所在地</t>
    <rPh sb="0" eb="3">
      <t>トウキジョウ</t>
    </rPh>
    <rPh sb="4" eb="7">
      <t>ショザイチ</t>
    </rPh>
    <phoneticPr fontId="6"/>
  </si>
  <si>
    <t>リストから選択してください。</t>
    <phoneticPr fontId="5"/>
  </si>
  <si>
    <t>行政書士が代理申請する場合、(1)代理申請欄にリストから「する」を選択し、行政書士情報を入力してください。</t>
    <phoneticPr fontId="5"/>
  </si>
  <si>
    <t>代理申請</t>
    <rPh sb="0" eb="2">
      <t>ダイリ</t>
    </rPh>
    <rPh sb="2" eb="4">
      <t>シンセイ</t>
    </rPh>
    <phoneticPr fontId="13"/>
  </si>
  <si>
    <t>例)株式会社鈴木組　香川支店
正式名称で入力してください。支店・営業所名は、１文字空けて入力してください。</t>
    <rPh sb="15" eb="17">
      <t>セイシキ</t>
    </rPh>
    <rPh sb="17" eb="19">
      <t>メイショウ</t>
    </rPh>
    <rPh sb="20" eb="22">
      <t>ニュウリョク</t>
    </rPh>
    <rPh sb="29" eb="31">
      <t>シテン</t>
    </rPh>
    <rPh sb="32" eb="35">
      <t>エイギョウショ</t>
    </rPh>
    <rPh sb="35" eb="36">
      <t>メイ</t>
    </rPh>
    <rPh sb="39" eb="41">
      <t>モジ</t>
    </rPh>
    <rPh sb="41" eb="42">
      <t>ア</t>
    </rPh>
    <rPh sb="44" eb="46">
      <t>ニュウリョク</t>
    </rPh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</si>
  <si>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</si>
  <si>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</si>
  <si>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例)0000-00-0000　半角の数字とハイフンで入力してください。</t>
    <phoneticPr fontId="5"/>
  </si>
  <si>
    <t>この申請書の事務手続きをした方の情報を入力してください。申請書の確認で問い合わせをする場合があります。
行政書士に依頼している場合は、「D.行政書士情報」に入力してください。</t>
    <phoneticPr fontId="5"/>
  </si>
  <si>
    <t>一致する</t>
  </si>
  <si>
    <t>しない</t>
  </si>
  <si>
    <t>（審査基準日以前直近決算時)貸借対照表　純資産の部「純資産合計」の額を入力してください。</t>
    <rPh sb="1" eb="3">
      <t>シンサ</t>
    </rPh>
    <rPh sb="3" eb="5">
      <t>キジュン</t>
    </rPh>
    <rPh sb="5" eb="6">
      <t>ビ</t>
    </rPh>
    <rPh sb="6" eb="8">
      <t>イゼン</t>
    </rPh>
    <rPh sb="8" eb="10">
      <t>チョッキン</t>
    </rPh>
    <rPh sb="10" eb="12">
      <t>ケッサン</t>
    </rPh>
    <rPh sb="12" eb="13">
      <t>ジ</t>
    </rPh>
    <rPh sb="14" eb="16">
      <t>タイシャク</t>
    </rPh>
    <rPh sb="16" eb="19">
      <t>タイショウヒョウ</t>
    </rPh>
    <rPh sb="20" eb="23">
      <t>ジュンシサン</t>
    </rPh>
    <rPh sb="24" eb="25">
      <t>ブ</t>
    </rPh>
    <rPh sb="26" eb="27">
      <t>ジュン</t>
    </rPh>
    <rPh sb="27" eb="29">
      <t>シサン</t>
    </rPh>
    <rPh sb="29" eb="31">
      <t>ゴウケイ</t>
    </rPh>
    <rPh sb="33" eb="34">
      <t>ガク</t>
    </rPh>
    <rPh sb="35" eb="37">
      <t>ニュウリョク</t>
    </rPh>
    <phoneticPr fontId="5"/>
  </si>
  <si>
    <t>例)所長　正式名称で入力してください。</t>
    <rPh sb="10" eb="12">
      <t>ニュウリョク</t>
    </rPh>
    <phoneticPr fontId="5"/>
  </si>
  <si>
    <t>登記、または住民票上の所在地と「(2)所在地」が一致しているかどうかを、リストから選択してください。</t>
    <phoneticPr fontId="5"/>
  </si>
  <si>
    <t>例)カブシキガイシャスズキグミ　正式名称を全角カタカナで入力してください。</t>
    <phoneticPr fontId="5"/>
  </si>
  <si>
    <t>例)平成15、嘉永元  創業年を入力してください。</t>
    <rPh sb="12" eb="14">
      <t>ソウギョウ</t>
    </rPh>
    <rPh sb="14" eb="15">
      <t>ネン</t>
    </rPh>
    <phoneticPr fontId="5"/>
  </si>
  <si>
    <t>37_さぬき市</t>
  </si>
  <si>
    <t>物品</t>
  </si>
  <si>
    <t>例)カブシキガイシャスズキグミ　カガワシテン
正式名称を全角カタカナで入力してください。支店・営業所名は、１文字空けて入力してください。</t>
    <phoneticPr fontId="5"/>
  </si>
  <si>
    <t>例)1000001　「-（ハイフン）」を使わず7桁の数字で入力してください。</t>
  </si>
  <si>
    <t>令和7・8年度において、さぬき市で行われる物品製造（購入）・役務の提供等に係る入札参加資格の審査を申請します。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</si>
  <si>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</si>
  <si>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例)2024/4/1、R6/4/1</t>
    <phoneticPr fontId="5"/>
  </si>
  <si>
    <t>例)2024/4/1</t>
    <phoneticPr fontId="5"/>
  </si>
  <si>
    <r>
      <t xml:space="preserve">その他役務 </t>
    </r>
    <r>
      <rPr>
        <sz val="11"/>
        <color rgb="FFFF0000"/>
        <rFont val="ＭＳ ゴシック"/>
        <family val="3"/>
        <charset val="128"/>
      </rPr>
      <t>*1</t>
    </r>
    <rPh sb="3" eb="5">
      <t>エキム</t>
    </rPh>
    <phoneticPr fontId="4"/>
  </si>
  <si>
    <t>Ver.7.0.1</t>
    <phoneticPr fontId="5"/>
  </si>
  <si>
    <t>7.0.1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</si>
</sst>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ggge&quot;年&quot;m&quot;月&quot;d&quot;日&quot;"/>
    <numFmt numFmtId="178" formatCode="#,##0_ ;[Red]\-#,##0\ "/>
    <numFmt numFmtId="179" formatCode="&quot;Ver.&quot;yyyymmdd"/>
    <numFmt numFmtId="180" formatCode="\(#\)"/>
    <numFmt numFmtId="181" formatCode="000\-0000"/>
    <numFmt numFmtId="182" formatCode="#,##0_ "/>
    <numFmt numFmtId="183" formatCode="0_);[Red]\(0\)"/>
    <numFmt numFmtId="184" formatCode="000000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rgb="FF0D0D0D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49" fontId="22" fillId="2" borderId="25" xfId="2" applyNumberFormat="1" applyFont="1" applyFill="1" applyBorder="1" applyAlignment="1" applyProtection="1">
      <alignment horizontal="center" vertical="center"/>
      <protection locked="0"/>
    </xf>
    <xf numFmtId="49" fontId="22" fillId="2" borderId="24" xfId="2" applyNumberFormat="1" applyFont="1" applyFill="1" applyBorder="1" applyAlignment="1" applyProtection="1">
      <alignment horizontal="center" vertical="center"/>
      <protection locked="0"/>
    </xf>
    <xf numFmtId="49" fontId="22" fillId="2" borderId="10" xfId="0" applyNumberFormat="1" applyFont="1" applyFill="1" applyBorder="1" applyAlignment="1" applyProtection="1">
      <alignment horizontal="left" vertical="center"/>
      <protection locked="0"/>
    </xf>
    <xf numFmtId="0" fontId="22" fillId="2" borderId="11" xfId="0" applyFont="1" applyFill="1" applyBorder="1" applyAlignment="1" applyProtection="1">
      <alignment horizontal="left" vertical="center"/>
      <protection locked="0"/>
    </xf>
    <xf numFmtId="0" fontId="22" fillId="2" borderId="13" xfId="0" applyFont="1" applyFill="1" applyBorder="1" applyAlignment="1" applyProtection="1">
      <alignment horizontal="left" vertical="center"/>
      <protection locked="0"/>
    </xf>
    <xf numFmtId="49" fontId="22" fillId="2" borderId="6" xfId="0" applyNumberFormat="1" applyFont="1" applyFill="1" applyBorder="1" applyAlignment="1" applyProtection="1">
      <alignment horizontal="left" vertical="center"/>
      <protection locked="0"/>
    </xf>
    <xf numFmtId="0" fontId="22" fillId="2" borderId="7" xfId="0" applyFont="1" applyFill="1" applyBorder="1" applyAlignment="1" applyProtection="1">
      <alignment horizontal="left" vertical="center"/>
      <protection locked="0"/>
    </xf>
    <xf numFmtId="0" fontId="22" fillId="2" borderId="9" xfId="0" applyFont="1" applyFill="1" applyBorder="1" applyAlignment="1" applyProtection="1">
      <alignment horizontal="left" vertical="center"/>
      <protection locked="0"/>
    </xf>
    <xf numFmtId="38" fontId="22" fillId="2" borderId="10" xfId="0" applyNumberFormat="1" applyFont="1" applyFill="1" applyBorder="1" applyAlignment="1" applyProtection="1">
      <alignment horizontal="right" vertical="center"/>
      <protection locked="0"/>
    </xf>
    <xf numFmtId="0" fontId="22" fillId="2" borderId="11" xfId="0" applyFont="1" applyFill="1" applyBorder="1" applyAlignment="1" applyProtection="1">
      <alignment horizontal="right" vertical="center"/>
      <protection locked="0"/>
    </xf>
    <xf numFmtId="0" fontId="22" fillId="2" borderId="13" xfId="0" applyFont="1" applyFill="1" applyBorder="1" applyAlignment="1" applyProtection="1">
      <alignment horizontal="right" vertical="center"/>
      <protection locked="0"/>
    </xf>
    <xf numFmtId="38" fontId="22" fillId="2" borderId="3" xfId="0" applyNumberFormat="1" applyFont="1" applyFill="1" applyBorder="1" applyAlignment="1" applyProtection="1">
      <alignment horizontal="right" vertical="center"/>
      <protection locked="0"/>
    </xf>
    <xf numFmtId="0" fontId="22" fillId="2" borderId="4" xfId="0" applyFont="1" applyFill="1" applyBorder="1" applyAlignment="1" applyProtection="1">
      <alignment horizontal="right" vertical="center"/>
      <protection locked="0"/>
    </xf>
    <xf numFmtId="0" fontId="22" fillId="2" borderId="5" xfId="0" applyFont="1" applyFill="1" applyBorder="1" applyAlignment="1" applyProtection="1">
      <alignment horizontal="right" vertical="center"/>
      <protection locked="0"/>
    </xf>
    <xf numFmtId="38" fontId="22" fillId="2" borderId="6" xfId="0" applyNumberFormat="1" applyFont="1" applyFill="1" applyBorder="1" applyAlignment="1" applyProtection="1">
      <alignment horizontal="right" vertical="center"/>
      <protection locked="0"/>
    </xf>
    <xf numFmtId="0" fontId="22" fillId="2" borderId="7" xfId="0" applyFont="1" applyFill="1" applyBorder="1" applyAlignment="1" applyProtection="1">
      <alignment horizontal="right" vertical="center"/>
      <protection locked="0"/>
    </xf>
    <xf numFmtId="0" fontId="22" fillId="2" borderId="9" xfId="0" applyFont="1" applyFill="1" applyBorder="1" applyAlignment="1" applyProtection="1">
      <alignment horizontal="right" vertical="center"/>
      <protection locked="0"/>
    </xf>
    <xf numFmtId="49" fontId="22" fillId="2" borderId="7" xfId="0" applyNumberFormat="1" applyFont="1" applyFill="1" applyBorder="1" applyAlignment="1" applyProtection="1">
      <alignment horizontal="left" vertical="center" wrapText="1"/>
      <protection locked="0"/>
    </xf>
    <xf numFmtId="0" fontId="22" fillId="2" borderId="7" xfId="0" applyFont="1" applyFill="1" applyBorder="1" applyAlignment="1" applyProtection="1">
      <alignment horizontal="left" vertical="center" wrapText="1"/>
      <protection locked="0"/>
    </xf>
    <xf numFmtId="0" fontId="22" fillId="2" borderId="8" xfId="0" applyFont="1" applyFill="1" applyBorder="1" applyAlignment="1" applyProtection="1">
      <alignment horizontal="left" vertical="center" wrapText="1"/>
      <protection locked="0"/>
    </xf>
    <xf numFmtId="184" fontId="22" fillId="2" borderId="0" xfId="0" applyNumberFormat="1" applyFont="1" applyFill="1" applyAlignment="1" applyProtection="1">
      <alignment horizontal="left" vertical="center"/>
      <protection locked="0"/>
    </xf>
    <xf numFmtId="181" fontId="22" fillId="2" borderId="0" xfId="0" applyNumberFormat="1" applyFont="1" applyFill="1" applyAlignment="1" applyProtection="1">
      <alignment horizontal="left" vertical="center"/>
      <protection locked="0"/>
    </xf>
    <xf numFmtId="49" fontId="22" fillId="2" borderId="0" xfId="0" applyNumberFormat="1" applyFont="1" applyFill="1" applyAlignment="1" applyProtection="1">
      <alignment horizontal="left" vertical="center"/>
      <protection locked="0"/>
    </xf>
    <xf numFmtId="49" fontId="22" fillId="2" borderId="0" xfId="0" applyNumberFormat="1" applyFont="1" applyFill="1" applyAlignment="1" applyProtection="1">
      <alignment horizontal="left" vertical="center" shrinkToFit="1"/>
      <protection locked="0"/>
    </xf>
    <xf numFmtId="14" fontId="22" fillId="2" borderId="0" xfId="0" applyNumberFormat="1" applyFont="1" applyFill="1" applyAlignment="1" applyProtection="1">
      <alignment horizontal="left" vertical="center"/>
      <protection locked="0"/>
    </xf>
    <xf numFmtId="177" fontId="22" fillId="2" borderId="0" xfId="0" applyNumberFormat="1" applyFont="1" applyFill="1" applyAlignment="1" applyProtection="1">
      <alignment horizontal="left" vertical="center"/>
      <protection locked="0"/>
    </xf>
    <xf numFmtId="38" fontId="22" fillId="2" borderId="22" xfId="1" applyNumberFormat="1" applyFont="1" applyFill="1" applyBorder="1" applyAlignment="1" applyProtection="1">
      <alignment horizontal="right" vertical="center"/>
      <protection locked="0"/>
    </xf>
    <xf numFmtId="178" fontId="22" fillId="2" borderId="1" xfId="1" applyNumberFormat="1" applyFont="1" applyFill="1" applyBorder="1" applyAlignment="1" applyProtection="1">
      <alignment horizontal="right" vertical="center"/>
      <protection locked="0"/>
    </xf>
    <xf numFmtId="178" fontId="22" fillId="2" borderId="30" xfId="1" applyNumberFormat="1" applyFont="1" applyFill="1" applyBorder="1" applyAlignment="1" applyProtection="1">
      <alignment horizontal="right" vertical="center"/>
      <protection locked="0"/>
    </xf>
    <xf numFmtId="38" fontId="22" fillId="2" borderId="28" xfId="1" applyNumberFormat="1" applyFont="1" applyFill="1" applyBorder="1" applyAlignment="1" applyProtection="1">
      <alignment horizontal="right" vertical="center"/>
      <protection locked="0"/>
    </xf>
    <xf numFmtId="178" fontId="22" fillId="2" borderId="2" xfId="1" applyNumberFormat="1" applyFont="1" applyFill="1" applyBorder="1" applyAlignment="1" applyProtection="1">
      <alignment horizontal="right" vertical="center"/>
      <protection locked="0"/>
    </xf>
    <xf numFmtId="38" fontId="22" fillId="2" borderId="0" xfId="0" applyNumberFormat="1" applyFont="1" applyFill="1" applyAlignment="1" applyProtection="1">
      <alignment horizontal="right" vertical="center"/>
      <protection locked="0"/>
    </xf>
    <xf numFmtId="182" fontId="22" fillId="2" borderId="0" xfId="0" applyNumberFormat="1" applyFont="1" applyFill="1" applyAlignment="1" applyProtection="1">
      <alignment horizontal="right" vertical="center"/>
      <protection locked="0"/>
    </xf>
    <xf numFmtId="178" fontId="22" fillId="2" borderId="0" xfId="0" applyNumberFormat="1" applyFont="1" applyFill="1" applyAlignment="1" applyProtection="1">
      <alignment horizontal="right" vertical="center"/>
      <protection locked="0"/>
    </xf>
    <xf numFmtId="49" fontId="2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2" fillId="2" borderId="11" xfId="0" applyFont="1" applyFill="1" applyBorder="1" applyAlignment="1" applyProtection="1">
      <alignment horizontal="left" vertical="center" wrapText="1"/>
      <protection locked="0"/>
    </xf>
    <xf numFmtId="0" fontId="22" fillId="2" borderId="12" xfId="0" applyFont="1" applyFill="1" applyBorder="1" applyAlignment="1" applyProtection="1">
      <alignment horizontal="left" vertical="center" wrapText="1"/>
      <protection locked="0"/>
    </xf>
    <xf numFmtId="49" fontId="22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2" fillId="2" borderId="4" xfId="0" applyFont="1" applyFill="1" applyBorder="1" applyAlignment="1" applyProtection="1">
      <alignment horizontal="left" vertical="center" wrapText="1"/>
      <protection locked="0"/>
    </xf>
    <xf numFmtId="0" fontId="22" fillId="2" borderId="29" xfId="0" applyFont="1" applyFill="1" applyBorder="1" applyAlignment="1" applyProtection="1">
      <alignment horizontal="left" vertical="center" wrapText="1"/>
      <protection locked="0"/>
    </xf>
    <xf numFmtId="49" fontId="2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0" xfId="0" applyNumberFormat="1" applyFont="1" applyFill="1" applyAlignment="1" applyProtection="1">
      <alignment horizontal="left" vertical="top" wrapText="1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4" fillId="0" borderId="0" xfId="6" applyFont="1" applyProtection="1">
      <alignment vertical="center"/>
    </xf>
    <xf numFmtId="0" fontId="8" fillId="0" borderId="0" xfId="2" applyFont="1" applyProtection="1">
      <alignment vertical="center"/>
    </xf>
    <xf numFmtId="0" fontId="4" fillId="0" borderId="0" xfId="2" applyFont="1" applyProtection="1">
      <alignment vertical="center"/>
    </xf>
    <xf numFmtId="14" fontId="4" fillId="0" borderId="0" xfId="2" applyNumberFormat="1" applyFont="1" applyProtection="1">
      <alignment vertical="center"/>
    </xf>
    <xf numFmtId="179" fontId="7" fillId="0" borderId="0" xfId="1" applyNumberFormat="1" applyFont="1" applyAlignment="1" applyProtection="1">
      <alignment horizontal="right" vertical="top"/>
    </xf>
    <xf numFmtId="179" fontId="4" fillId="0" borderId="0" xfId="1" applyNumberFormat="1" applyFont="1" applyAlignment="1" applyProtection="1">
      <alignment vertical="top"/>
    </xf>
    <xf numFmtId="0" fontId="14" fillId="0" borderId="0" xfId="2" applyFont="1" applyProtection="1">
      <alignment vertical="center"/>
    </xf>
    <xf numFmtId="0" fontId="4" fillId="0" borderId="0" xfId="1" applyFont="1" applyProtection="1">
      <alignment vertical="center"/>
    </xf>
    <xf numFmtId="0" fontId="4" fillId="0" borderId="15" xfId="2" applyFont="1" applyBorder="1" applyProtection="1">
      <alignment vertical="center"/>
    </xf>
    <xf numFmtId="0" fontId="22" fillId="0" borderId="17" xfId="2" applyFont="1" applyBorder="1" applyProtection="1">
      <alignment vertical="center"/>
    </xf>
    <xf numFmtId="0" fontId="22" fillId="0" borderId="18" xfId="2" applyFont="1" applyBorder="1" applyProtection="1">
      <alignment vertical="center"/>
    </xf>
    <xf numFmtId="0" fontId="23" fillId="0" borderId="20" xfId="2" applyFont="1" applyBorder="1" applyProtection="1">
      <alignment vertical="center"/>
    </xf>
    <xf numFmtId="49" fontId="4" fillId="0" borderId="0" xfId="1" applyNumberFormat="1" applyFont="1" applyProtection="1">
      <alignment vertical="center"/>
    </xf>
    <xf numFmtId="0" fontId="22" fillId="0" borderId="21" xfId="2" applyFont="1" applyBorder="1" applyProtection="1">
      <alignment vertical="center"/>
    </xf>
    <xf numFmtId="0" fontId="22" fillId="0" borderId="0" xfId="2" applyFont="1" applyProtection="1">
      <alignment vertical="center"/>
    </xf>
    <xf numFmtId="0" fontId="23" fillId="0" borderId="23" xfId="2" applyFont="1" applyBorder="1" applyProtection="1">
      <alignment vertical="center"/>
    </xf>
    <xf numFmtId="0" fontId="22" fillId="0" borderId="19" xfId="2" applyFont="1" applyBorder="1" applyProtection="1">
      <alignment vertical="center"/>
    </xf>
    <xf numFmtId="0" fontId="22" fillId="0" borderId="15" xfId="2" applyFont="1" applyBorder="1" applyProtection="1">
      <alignment vertical="center"/>
    </xf>
    <xf numFmtId="0" fontId="23" fillId="0" borderId="16" xfId="2" applyFont="1" applyBorder="1" applyProtection="1">
      <alignment vertical="center"/>
    </xf>
    <xf numFmtId="183" fontId="4" fillId="0" borderId="0" xfId="1" applyNumberFormat="1" applyFont="1" applyProtection="1">
      <alignment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21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4" fillId="0" borderId="18" xfId="0" applyFont="1" applyBorder="1" applyProtection="1">
      <alignment vertical="center"/>
    </xf>
    <xf numFmtId="0" fontId="14" fillId="0" borderId="2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14" fillId="0" borderId="23" xfId="0" applyFont="1" applyBorder="1" applyProtection="1">
      <alignment vertical="center"/>
    </xf>
    <xf numFmtId="180" fontId="4" fillId="0" borderId="21" xfId="0" applyNumberFormat="1" applyFont="1" applyBorder="1" applyProtection="1">
      <alignment vertical="center"/>
    </xf>
    <xf numFmtId="180" fontId="4" fillId="0" borderId="0" xfId="0" applyNumberFormat="1" applyFont="1" applyProtection="1">
      <alignment vertical="center"/>
    </xf>
    <xf numFmtId="0" fontId="15" fillId="0" borderId="0" xfId="0" applyFont="1" applyAlignment="1" applyProtection="1">
      <alignment horizontal="right" vertical="top"/>
    </xf>
    <xf numFmtId="0" fontId="20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/>
    </xf>
    <xf numFmtId="49" fontId="15" fillId="0" borderId="0" xfId="0" applyNumberFormat="1" applyFont="1" applyAlignment="1" applyProtection="1">
      <alignment horizontal="right" vertical="top"/>
    </xf>
    <xf numFmtId="0" fontId="4" fillId="0" borderId="21" xfId="0" applyFont="1" applyBorder="1" applyProtection="1">
      <alignment vertical="center"/>
    </xf>
    <xf numFmtId="0" fontId="21" fillId="0" borderId="23" xfId="0" applyFont="1" applyBorder="1" applyAlignment="1" applyProtection="1">
      <alignment vertical="top"/>
    </xf>
    <xf numFmtId="0" fontId="14" fillId="0" borderId="23" xfId="2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16" fillId="0" borderId="15" xfId="0" applyFont="1" applyBorder="1" applyAlignment="1" applyProtection="1">
      <alignment vertical="top"/>
    </xf>
    <xf numFmtId="0" fontId="14" fillId="0" borderId="16" xfId="0" applyFont="1" applyBorder="1" applyProtection="1">
      <alignment vertical="center"/>
    </xf>
    <xf numFmtId="0" fontId="16" fillId="0" borderId="0" xfId="0" applyFont="1" applyAlignment="1" applyProtection="1">
      <alignment vertical="top"/>
    </xf>
    <xf numFmtId="0" fontId="14" fillId="0" borderId="0" xfId="0" applyFont="1" applyProtection="1">
      <alignment vertical="center"/>
    </xf>
    <xf numFmtId="0" fontId="17" fillId="0" borderId="17" xfId="0" applyFont="1" applyBorder="1" applyAlignment="1" applyProtection="1">
      <alignment horizontal="left" vertical="center" indent="1"/>
    </xf>
    <xf numFmtId="0" fontId="17" fillId="0" borderId="18" xfId="0" applyFont="1" applyBorder="1" applyAlignment="1" applyProtection="1">
      <alignment horizontal="left" vertical="center" indent="1"/>
    </xf>
    <xf numFmtId="0" fontId="17" fillId="0" borderId="20" xfId="0" applyFont="1" applyBorder="1" applyAlignment="1" applyProtection="1">
      <alignment horizontal="left" vertical="center" indent="1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vertical="top" wrapText="1"/>
    </xf>
    <xf numFmtId="0" fontId="20" fillId="0" borderId="0" xfId="0" applyFont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8" fillId="0" borderId="21" xfId="0" applyFont="1" applyBorder="1" applyProtection="1">
      <alignment vertical="center"/>
    </xf>
    <xf numFmtId="0" fontId="18" fillId="0" borderId="0" xfId="0" applyFo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Protection="1">
      <alignment vertical="center"/>
    </xf>
    <xf numFmtId="0" fontId="20" fillId="0" borderId="15" xfId="0" applyFont="1" applyBorder="1" applyAlignment="1" applyProtection="1">
      <alignment vertical="top"/>
    </xf>
    <xf numFmtId="0" fontId="15" fillId="0" borderId="15" xfId="0" applyFont="1" applyBorder="1" applyAlignment="1" applyProtection="1">
      <alignment vertical="top"/>
    </xf>
    <xf numFmtId="0" fontId="4" fillId="0" borderId="23" xfId="2" applyFont="1" applyBorder="1" applyProtection="1">
      <alignment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30" xfId="1" applyFont="1" applyBorder="1" applyAlignment="1" applyProtection="1">
      <alignment horizontal="center" vertical="center"/>
    </xf>
    <xf numFmtId="177" fontId="4" fillId="0" borderId="28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177" fontId="4" fillId="0" borderId="30" xfId="0" applyNumberFormat="1" applyFont="1" applyBorder="1" applyAlignment="1" applyProtection="1">
      <alignment horizontal="center" vertical="center"/>
    </xf>
    <xf numFmtId="177" fontId="4" fillId="0" borderId="22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38" fontId="4" fillId="0" borderId="22" xfId="1" applyNumberFormat="1" applyFont="1" applyBorder="1" applyAlignment="1" applyProtection="1">
      <alignment horizontal="right" vertical="center"/>
    </xf>
    <xf numFmtId="38" fontId="4" fillId="0" borderId="1" xfId="1" applyNumberFormat="1" applyFont="1" applyBorder="1" applyAlignment="1" applyProtection="1">
      <alignment horizontal="right" vertical="center"/>
    </xf>
    <xf numFmtId="38" fontId="4" fillId="0" borderId="2" xfId="1" applyNumberFormat="1" applyFont="1" applyBorder="1" applyAlignment="1" applyProtection="1">
      <alignment horizontal="right" vertical="center"/>
    </xf>
    <xf numFmtId="0" fontId="15" fillId="0" borderId="18" xfId="0" applyFont="1" applyBorder="1" applyAlignment="1" applyProtection="1">
      <alignment vertical="top"/>
    </xf>
    <xf numFmtId="0" fontId="4" fillId="0" borderId="0" xfId="0" applyFont="1" applyAlignment="1" applyProtection="1">
      <alignment horizontal="center" vertical="center"/>
    </xf>
    <xf numFmtId="180" fontId="4" fillId="0" borderId="0" xfId="0" applyNumberFormat="1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21" fillId="0" borderId="0" xfId="0" applyFont="1" applyAlignment="1" applyProtection="1">
      <alignment vertical="top"/>
    </xf>
    <xf numFmtId="0" fontId="20" fillId="0" borderId="15" xfId="0" applyFont="1" applyBorder="1" applyProtection="1">
      <alignment vertical="center"/>
    </xf>
    <xf numFmtId="0" fontId="15" fillId="0" borderId="15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180" fontId="4" fillId="0" borderId="31" xfId="0" applyNumberFormat="1" applyFont="1" applyBorder="1" applyProtection="1">
      <alignment vertical="center"/>
    </xf>
    <xf numFmtId="180" fontId="4" fillId="0" borderId="14" xfId="0" applyNumberFormat="1" applyFont="1" applyBorder="1" applyProtection="1">
      <alignment vertical="center"/>
    </xf>
    <xf numFmtId="180" fontId="4" fillId="0" borderId="32" xfId="0" applyNumberFormat="1" applyFont="1" applyBorder="1" applyProtection="1">
      <alignment vertical="center"/>
    </xf>
    <xf numFmtId="0" fontId="16" fillId="0" borderId="0" xfId="0" applyFont="1" applyAlignment="1" applyProtection="1">
      <alignment horizontal="right" vertical="top"/>
    </xf>
    <xf numFmtId="0" fontId="16" fillId="0" borderId="18" xfId="0" applyFont="1" applyBorder="1" applyAlignment="1" applyProtection="1">
      <alignment vertical="top"/>
    </xf>
    <xf numFmtId="0" fontId="17" fillId="0" borderId="19" xfId="0" applyFont="1" applyBorder="1" applyProtection="1">
      <alignment vertical="center"/>
    </xf>
    <xf numFmtId="0" fontId="15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center" wrapText="1"/>
    </xf>
    <xf numFmtId="0" fontId="15" fillId="0" borderId="0" xfId="0" applyFont="1" applyProtection="1">
      <alignment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30" xfId="1" applyFont="1" applyBorder="1" applyAlignment="1" applyProtection="1">
      <alignment horizontal="center" vertical="center"/>
    </xf>
    <xf numFmtId="0" fontId="4" fillId="0" borderId="28" xfId="1" applyFont="1" applyBorder="1" applyProtection="1">
      <alignment vertical="center"/>
    </xf>
    <xf numFmtId="0" fontId="4" fillId="0" borderId="1" xfId="1" applyFont="1" applyBorder="1" applyProtection="1">
      <alignment vertical="center"/>
    </xf>
    <xf numFmtId="0" fontId="4" fillId="0" borderId="30" xfId="1" applyFont="1" applyBorder="1" applyProtection="1">
      <alignment vertical="center"/>
    </xf>
    <xf numFmtId="0" fontId="4" fillId="0" borderId="2" xfId="1" applyFont="1" applyBorder="1" applyProtection="1">
      <alignment vertical="center"/>
    </xf>
    <xf numFmtId="0" fontId="9" fillId="0" borderId="27" xfId="2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29" xfId="0" applyFont="1" applyBorder="1" applyProtection="1">
      <alignment vertical="center"/>
    </xf>
    <xf numFmtId="49" fontId="4" fillId="3" borderId="3" xfId="0" applyNumberFormat="1" applyFont="1" applyFill="1" applyBorder="1" applyProtection="1">
      <alignment vertical="center"/>
    </xf>
    <xf numFmtId="0" fontId="4" fillId="3" borderId="4" xfId="0" applyFont="1" applyFill="1" applyBorder="1" applyProtection="1">
      <alignment vertical="center"/>
    </xf>
    <xf numFmtId="0" fontId="4" fillId="3" borderId="5" xfId="0" applyFont="1" applyFill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49" fontId="4" fillId="3" borderId="6" xfId="0" applyNumberFormat="1" applyFont="1" applyFill="1" applyBorder="1" applyProtection="1">
      <alignment vertical="center"/>
    </xf>
    <xf numFmtId="0" fontId="4" fillId="3" borderId="7" xfId="0" applyFont="1" applyFill="1" applyBorder="1" applyProtection="1">
      <alignment vertical="center"/>
    </xf>
    <xf numFmtId="0" fontId="4" fillId="3" borderId="9" xfId="0" applyFont="1" applyFill="1" applyBorder="1" applyProtection="1">
      <alignment vertical="center"/>
    </xf>
    <xf numFmtId="0" fontId="9" fillId="0" borderId="26" xfId="2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6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15" fillId="0" borderId="18" xfId="0" applyFont="1" applyBorder="1" applyAlignment="1" applyProtection="1">
      <alignment horizontal="right" vertical="top"/>
    </xf>
    <xf numFmtId="183" fontId="4" fillId="0" borderId="0" xfId="2" applyNumberFormat="1" applyFont="1" applyProtection="1">
      <alignment vertical="center"/>
    </xf>
    <xf numFmtId="58" fontId="4" fillId="0" borderId="0" xfId="0" quotePrefix="1" applyNumberFormat="1" applyFont="1" applyProtection="1">
      <alignment vertical="center"/>
    </xf>
    <xf numFmtId="0" fontId="7" fillId="0" borderId="0" xfId="1" applyNumberFormat="1" applyFont="1" applyAlignment="1" applyProtection="1">
      <alignment horizontal="right" vertical="top"/>
    </xf>
    <xf numFmtId="0" fontId="4" fillId="0" borderId="0" xfId="6" applyNumberFormat="1" applyFont="1" applyProtection="1">
      <alignment vertical="center"/>
    </xf>
    <xf numFmtId="0" fontId="4" fillId="0" borderId="0" xfId="1" applyNumberFormat="1" applyFont="1" applyProtection="1">
      <alignment vertical="center"/>
    </xf>
    <xf numFmtId="0" fontId="4" fillId="0" borderId="0" xfId="1" applyNumberFormat="1" applyFont="1" applyAlignment="1" applyProtection="1">
      <alignment horizontal="left" vertical="center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DFC"/>
      <color rgb="FFFFE1FF"/>
      <color rgb="FFA6A6A6"/>
      <color rgb="FFE2EFDA"/>
      <color rgb="FFFF0000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>
    <outlinePr summaryBelow="0"/>
    <pageSetUpPr fitToPage="1"/>
  </sheetPr>
  <dimension ref="A1:AA272"/>
  <sheetViews>
    <sheetView showGridLines="0" tabSelected="1" topLeftCell="B1" zoomScaleNormal="100" workbookViewId="0">
      <selection activeCell="B1" sqref="B1"/>
    </sheetView>
  </sheetViews>
  <sheetFormatPr defaultRowHeight="13.5" x14ac:dyDescent="0.15"/>
  <cols>
    <col min="1" max="1" width="13.125" style="165" hidden="1" customWidth="1"/>
    <col min="2" max="3" width="1.625" style="48" customWidth="1"/>
    <col min="4" max="4" width="5.125" style="48" customWidth="1"/>
    <col min="5" max="7" width="6.625" style="48" customWidth="1"/>
    <col min="8" max="8" width="3.5" style="48" customWidth="1"/>
    <col min="9" max="9" width="1.625" style="48" customWidth="1"/>
    <col min="10" max="12" width="3.625" style="48" customWidth="1"/>
    <col min="13" max="24" width="6.625" style="48" customWidth="1"/>
    <col min="25" max="25" width="12.125" style="48" customWidth="1"/>
    <col min="26" max="26" width="2.625" style="52" customWidth="1"/>
    <col min="27" max="27" width="3.625" style="48" customWidth="1"/>
    <col min="28" max="16384" width="9" style="48"/>
  </cols>
  <sheetData>
    <row r="1" spans="1:27" ht="30" customHeight="1" x14ac:dyDescent="0.15">
      <c r="A1" s="168" t="s">
        <v>142</v>
      </c>
      <c r="B1" s="46"/>
      <c r="C1" s="47" t="s">
        <v>116</v>
      </c>
      <c r="D1" s="47"/>
      <c r="U1" s="49"/>
      <c r="W1" s="167" t="s">
        <v>151</v>
      </c>
      <c r="X1" s="50"/>
      <c r="Y1" s="50"/>
      <c r="Z1" s="50"/>
      <c r="AA1" s="51"/>
    </row>
    <row r="2" spans="1:27" ht="15" hidden="1" customHeight="1" x14ac:dyDescent="0.15">
      <c r="A2" s="168" t="s">
        <v>143</v>
      </c>
      <c r="B2" s="46"/>
      <c r="C2" s="52"/>
      <c r="D2" s="52"/>
      <c r="E2" s="52"/>
      <c r="F2" s="52"/>
      <c r="G2" s="52"/>
      <c r="H2" s="52"/>
      <c r="AA2" s="51"/>
    </row>
    <row r="3" spans="1:27" ht="30" customHeight="1" x14ac:dyDescent="0.15">
      <c r="A3" s="169" t="s">
        <v>152</v>
      </c>
      <c r="B3" s="53"/>
      <c r="C3" s="54" t="s">
        <v>146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1"/>
    </row>
    <row r="4" spans="1:27" ht="5.25" customHeight="1" x14ac:dyDescent="0.15">
      <c r="A4" s="53"/>
      <c r="B4" s="53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7"/>
    </row>
    <row r="5" spans="1:27" ht="15" customHeight="1" x14ac:dyDescent="0.15">
      <c r="A5" s="53"/>
      <c r="B5" s="58"/>
      <c r="C5" s="59" t="s">
        <v>147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1"/>
    </row>
    <row r="6" spans="1:27" ht="15" customHeight="1" x14ac:dyDescent="0.15">
      <c r="A6" s="53"/>
      <c r="B6" s="53"/>
      <c r="C6" s="59" t="s">
        <v>104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</row>
    <row r="7" spans="1:27" ht="15" customHeight="1" x14ac:dyDescent="0.15">
      <c r="A7" s="53"/>
      <c r="B7" s="53"/>
      <c r="C7" s="59" t="s">
        <v>105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1"/>
    </row>
    <row r="8" spans="1:27" ht="15" hidden="1" customHeight="1" x14ac:dyDescent="0.15">
      <c r="A8" s="53"/>
      <c r="B8" s="53"/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1"/>
    </row>
    <row r="9" spans="1:27" ht="5.25" customHeight="1" x14ac:dyDescent="0.15">
      <c r="A9" s="53"/>
      <c r="B9" s="53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4"/>
    </row>
    <row r="10" spans="1:27" ht="30" customHeight="1" x14ac:dyDescent="0.15">
      <c r="A10" s="53"/>
      <c r="B10" s="53"/>
    </row>
    <row r="11" spans="1:27" ht="15.6" hidden="1" customHeight="1" x14ac:dyDescent="0.15">
      <c r="A11" s="53"/>
      <c r="B11" s="53"/>
    </row>
    <row r="12" spans="1:27" ht="15.6" hidden="1" customHeight="1" x14ac:dyDescent="0.15">
      <c r="A12" s="53"/>
      <c r="B12" s="53"/>
    </row>
    <row r="13" spans="1:27" ht="20.100000000000001" customHeight="1" x14ac:dyDescent="0.15">
      <c r="A13" s="65"/>
      <c r="B13" s="53"/>
      <c r="C13" s="66" t="s">
        <v>106</v>
      </c>
      <c r="D13" s="67"/>
      <c r="E13" s="67"/>
      <c r="F13" s="67"/>
      <c r="G13" s="67"/>
      <c r="H13" s="68"/>
    </row>
    <row r="14" spans="1:27" ht="20.100000000000001" customHeight="1" x14ac:dyDescent="0.15">
      <c r="A14" s="65"/>
      <c r="B14" s="53"/>
      <c r="C14" s="69"/>
      <c r="D14" s="70"/>
      <c r="E14" s="70"/>
      <c r="F14" s="70"/>
      <c r="G14" s="70"/>
      <c r="H14" s="7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</row>
    <row r="15" spans="1:27" ht="15.75" hidden="1" customHeight="1" x14ac:dyDescent="0.15">
      <c r="A15" s="65"/>
      <c r="B15" s="53"/>
      <c r="C15" s="69"/>
      <c r="D15" s="70"/>
      <c r="E15" s="70"/>
      <c r="F15" s="70"/>
      <c r="G15" s="70"/>
      <c r="H15" s="70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4"/>
    </row>
    <row r="16" spans="1:27" ht="15.75" hidden="1" customHeight="1" x14ac:dyDescent="0.15">
      <c r="A16" s="65"/>
      <c r="B16" s="53"/>
      <c r="C16" s="69"/>
      <c r="D16" s="70"/>
      <c r="E16" s="70"/>
      <c r="F16" s="70"/>
      <c r="G16" s="70"/>
      <c r="H16" s="70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1:26" ht="15.75" hidden="1" customHeight="1" x14ac:dyDescent="0.15">
      <c r="A17" s="65"/>
      <c r="B17" s="53"/>
      <c r="C17" s="69"/>
      <c r="D17" s="70"/>
      <c r="E17" s="70"/>
      <c r="F17" s="70"/>
      <c r="G17" s="70"/>
      <c r="H17" s="70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</row>
    <row r="18" spans="1:26" ht="15.75" hidden="1" customHeight="1" x14ac:dyDescent="0.15">
      <c r="A18" s="65"/>
      <c r="B18" s="53"/>
      <c r="C18" s="69"/>
      <c r="D18" s="70"/>
      <c r="E18" s="70"/>
      <c r="F18" s="70"/>
      <c r="G18" s="70"/>
      <c r="H18" s="70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4"/>
    </row>
    <row r="19" spans="1:26" ht="15.75" hidden="1" customHeight="1" x14ac:dyDescent="0.15">
      <c r="A19" s="65"/>
      <c r="B19" s="53"/>
      <c r="C19" s="69"/>
      <c r="D19" s="70"/>
      <c r="E19" s="70"/>
      <c r="F19" s="70"/>
      <c r="G19" s="70"/>
      <c r="H19" s="70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4"/>
    </row>
    <row r="20" spans="1:26" ht="20.100000000000001" customHeight="1" x14ac:dyDescent="0.15">
      <c r="A20" s="65">
        <f>IF(TRIM($I20)="", 1001, 0)</f>
        <v>1001</v>
      </c>
      <c r="B20" s="53"/>
      <c r="C20" s="75"/>
      <c r="D20" s="76">
        <v>1</v>
      </c>
      <c r="E20" s="48" t="s">
        <v>0</v>
      </c>
      <c r="I20" s="21"/>
      <c r="J20" s="22"/>
      <c r="K20" s="22"/>
      <c r="L20" s="22"/>
      <c r="M20" s="22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4"/>
    </row>
    <row r="21" spans="1:26" ht="20.100000000000001" customHeight="1" x14ac:dyDescent="0.15">
      <c r="A21" s="65"/>
      <c r="B21" s="53"/>
      <c r="C21" s="75"/>
      <c r="D21" s="76"/>
      <c r="E21" s="73"/>
      <c r="F21" s="73"/>
      <c r="G21" s="73"/>
      <c r="H21" s="73"/>
      <c r="I21" s="77"/>
      <c r="J21" s="78" t="s">
        <v>145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4"/>
    </row>
    <row r="22" spans="1:26" ht="20.100000000000001" customHeight="1" x14ac:dyDescent="0.15">
      <c r="A22" s="65">
        <f>IF(AND(TRIM($I22)&lt;&gt;"", OR(ISERROR(FIND("@"&amp;LEFT($I22,3)&amp;"@", 都道府県3))=FALSE, ISERROR(FIND("@"&amp;LEFT($I22,4)&amp;"@",都道府県4))=FALSE))=FALSE, 1001, 0)</f>
        <v>1001</v>
      </c>
      <c r="B22" s="53"/>
      <c r="C22" s="75"/>
      <c r="D22" s="76">
        <v>2</v>
      </c>
      <c r="E22" s="48" t="s">
        <v>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74"/>
    </row>
    <row r="23" spans="1:26" ht="20.100000000000001" customHeight="1" x14ac:dyDescent="0.15">
      <c r="A23" s="65"/>
      <c r="B23" s="53"/>
      <c r="C23" s="75"/>
      <c r="D23" s="76"/>
      <c r="E23" s="73"/>
      <c r="F23" s="73"/>
      <c r="G23" s="73"/>
      <c r="H23" s="73"/>
      <c r="I23" s="80"/>
      <c r="J23" s="78" t="s">
        <v>92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4"/>
    </row>
    <row r="24" spans="1:26" ht="20.100000000000001" customHeight="1" x14ac:dyDescent="0.15">
      <c r="A24" s="65">
        <f>IF(TRIM($I24)="", 1001, 0)</f>
        <v>1001</v>
      </c>
      <c r="B24" s="53"/>
      <c r="C24" s="75"/>
      <c r="D24" s="76">
        <v>3</v>
      </c>
      <c r="E24" s="48" t="s">
        <v>2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74"/>
    </row>
    <row r="25" spans="1:26" ht="20.100000000000001" customHeight="1" x14ac:dyDescent="0.15">
      <c r="A25" s="65"/>
      <c r="B25" s="53"/>
      <c r="C25" s="81"/>
      <c r="D25" s="73"/>
      <c r="E25" s="73"/>
      <c r="F25" s="73"/>
      <c r="G25" s="73"/>
      <c r="H25" s="73"/>
      <c r="I25" s="77"/>
      <c r="J25" s="78" t="s">
        <v>140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4"/>
    </row>
    <row r="26" spans="1:26" ht="20.100000000000001" customHeight="1" x14ac:dyDescent="0.15">
      <c r="A26" s="65">
        <f>IF(TRIM($I26)="", 1001, 0)</f>
        <v>1001</v>
      </c>
      <c r="B26" s="53"/>
      <c r="C26" s="75"/>
      <c r="D26" s="76">
        <v>4</v>
      </c>
      <c r="E26" s="48" t="s">
        <v>3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74"/>
    </row>
    <row r="27" spans="1:26" ht="20.100000000000001" customHeight="1" x14ac:dyDescent="0.15">
      <c r="A27" s="65"/>
      <c r="B27" s="53"/>
      <c r="C27" s="81"/>
      <c r="D27" s="73"/>
      <c r="E27" s="73"/>
      <c r="F27" s="73"/>
      <c r="G27" s="73"/>
      <c r="H27" s="73"/>
      <c r="I27" s="77"/>
      <c r="J27" s="78" t="s">
        <v>131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2"/>
    </row>
    <row r="28" spans="1:26" ht="20.100000000000001" customHeight="1" x14ac:dyDescent="0.15">
      <c r="A28" s="65">
        <f>IF(TRIM($I28)="", 1001, 0)</f>
        <v>1001</v>
      </c>
      <c r="B28" s="53"/>
      <c r="C28" s="75"/>
      <c r="D28" s="76">
        <v>5</v>
      </c>
      <c r="E28" s="48" t="s">
        <v>98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74"/>
    </row>
    <row r="29" spans="1:26" ht="20.100000000000001" customHeight="1" x14ac:dyDescent="0.15">
      <c r="A29" s="65"/>
      <c r="B29" s="53"/>
      <c r="C29" s="81"/>
      <c r="D29" s="73"/>
      <c r="E29" s="73"/>
      <c r="F29" s="73"/>
      <c r="G29" s="73"/>
      <c r="H29" s="73"/>
      <c r="I29" s="77"/>
      <c r="J29" s="78" t="s">
        <v>93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2"/>
    </row>
    <row r="30" spans="1:26" ht="20.100000000000001" customHeight="1" x14ac:dyDescent="0.15">
      <c r="A30" s="65">
        <f>IF(TRIM($I30)="", 1001, 0)</f>
        <v>1001</v>
      </c>
      <c r="B30" s="53"/>
      <c r="C30" s="75"/>
      <c r="D30" s="76">
        <v>6</v>
      </c>
      <c r="E30" s="48" t="s">
        <v>4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74"/>
    </row>
    <row r="31" spans="1:26" ht="20.100000000000001" customHeight="1" x14ac:dyDescent="0.15">
      <c r="A31" s="65"/>
      <c r="B31" s="53"/>
      <c r="C31" s="81"/>
      <c r="D31" s="73"/>
      <c r="E31" s="73"/>
      <c r="F31" s="73"/>
      <c r="G31" s="73"/>
      <c r="H31" s="73"/>
      <c r="I31" s="77"/>
      <c r="J31" s="78" t="s">
        <v>12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2"/>
    </row>
    <row r="32" spans="1:26" ht="20.100000000000001" customHeight="1" x14ac:dyDescent="0.15">
      <c r="A32" s="65">
        <f>IF(TRIM($I32)="", 1001, 0)</f>
        <v>1001</v>
      </c>
      <c r="B32" s="53"/>
      <c r="C32" s="75"/>
      <c r="D32" s="76">
        <v>7</v>
      </c>
      <c r="E32" s="48" t="s">
        <v>5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74"/>
    </row>
    <row r="33" spans="1:26" ht="20.100000000000001" customHeight="1" x14ac:dyDescent="0.15">
      <c r="A33" s="65"/>
      <c r="B33" s="53"/>
      <c r="C33" s="81"/>
      <c r="D33" s="73"/>
      <c r="E33" s="73"/>
      <c r="F33" s="73"/>
      <c r="G33" s="73"/>
      <c r="H33" s="73"/>
      <c r="I33" s="77"/>
      <c r="J33" s="78" t="s">
        <v>13</v>
      </c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4"/>
    </row>
    <row r="34" spans="1:26" ht="20.100000000000001" customHeight="1" x14ac:dyDescent="0.15">
      <c r="A34" s="65">
        <f>IF(NOT(AND(TRIM($I34)&lt;&gt;"",ISNUMBER(VALUE(SUBSTITUTE($I34,"-",""))))), 1001, 0)</f>
        <v>1001</v>
      </c>
      <c r="B34" s="53"/>
      <c r="C34" s="75"/>
      <c r="D34" s="76">
        <v>8</v>
      </c>
      <c r="E34" s="48" t="s">
        <v>6</v>
      </c>
      <c r="I34" s="23"/>
      <c r="J34" s="23"/>
      <c r="K34" s="23"/>
      <c r="L34" s="23"/>
      <c r="M34" s="2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4"/>
    </row>
    <row r="35" spans="1:26" ht="20.100000000000001" customHeight="1" x14ac:dyDescent="0.15">
      <c r="A35" s="65"/>
      <c r="B35" s="53"/>
      <c r="C35" s="81"/>
      <c r="D35" s="73"/>
      <c r="E35" s="73"/>
      <c r="F35" s="73"/>
      <c r="G35" s="73"/>
      <c r="H35" s="73"/>
      <c r="I35" s="77"/>
      <c r="J35" s="78" t="s">
        <v>132</v>
      </c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4"/>
    </row>
    <row r="36" spans="1:26" ht="20.100000000000001" customHeight="1" x14ac:dyDescent="0.15">
      <c r="A36" s="65">
        <f>IF(NOT(AND(TRIM($I36)&lt;&gt;"",ISNUMBER(VALUE(SUBSTITUTE($I36,"-",""))))), 1001, 0)</f>
        <v>1001</v>
      </c>
      <c r="B36" s="53"/>
      <c r="C36" s="75"/>
      <c r="D36" s="76">
        <v>9</v>
      </c>
      <c r="E36" s="48" t="s">
        <v>7</v>
      </c>
      <c r="I36" s="23"/>
      <c r="J36" s="23"/>
      <c r="K36" s="23"/>
      <c r="L36" s="23"/>
      <c r="M36" s="2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4"/>
    </row>
    <row r="37" spans="1:26" ht="20.100000000000001" customHeight="1" x14ac:dyDescent="0.15">
      <c r="A37" s="65"/>
      <c r="B37" s="53"/>
      <c r="C37" s="81"/>
      <c r="D37" s="73"/>
      <c r="E37" s="73"/>
      <c r="F37" s="73"/>
      <c r="G37" s="73"/>
      <c r="H37" s="73"/>
      <c r="I37" s="77"/>
      <c r="J37" s="78" t="s">
        <v>132</v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4"/>
    </row>
    <row r="38" spans="1:26" ht="15.75" hidden="1" customHeight="1" x14ac:dyDescent="0.15">
      <c r="A38" s="65"/>
      <c r="B38" s="53"/>
      <c r="C38" s="81"/>
      <c r="D38" s="73"/>
      <c r="E38" s="73"/>
      <c r="F38" s="73"/>
      <c r="G38" s="73"/>
      <c r="H38" s="73"/>
      <c r="I38" s="77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4"/>
    </row>
    <row r="39" spans="1:26" ht="15.75" hidden="1" customHeight="1" x14ac:dyDescent="0.15">
      <c r="A39" s="65"/>
      <c r="B39" s="53"/>
      <c r="C39" s="81"/>
      <c r="D39" s="73"/>
      <c r="E39" s="73"/>
      <c r="F39" s="73"/>
      <c r="G39" s="73"/>
      <c r="H39" s="73"/>
      <c r="I39" s="77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4"/>
    </row>
    <row r="40" spans="1:26" ht="20.100000000000001" customHeight="1" x14ac:dyDescent="0.15">
      <c r="A40" s="53">
        <f>IF(AND($I40&lt;&gt;"一致する", $I40&lt;&gt;"一致しない"), 1001, 0)</f>
        <v>0</v>
      </c>
      <c r="B40" s="53"/>
      <c r="C40" s="75"/>
      <c r="D40" s="76">
        <v>10</v>
      </c>
      <c r="E40" s="48" t="s">
        <v>126</v>
      </c>
      <c r="I40" s="23" t="s">
        <v>135</v>
      </c>
      <c r="J40" s="23"/>
      <c r="K40" s="23"/>
      <c r="L40" s="23"/>
      <c r="M40" s="2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Z40" s="83"/>
    </row>
    <row r="41" spans="1:26" ht="20.100000000000001" customHeight="1" x14ac:dyDescent="0.15">
      <c r="A41" s="53"/>
      <c r="B41" s="53"/>
      <c r="C41" s="81"/>
      <c r="D41" s="73"/>
      <c r="E41" s="73"/>
      <c r="F41" s="73"/>
      <c r="G41" s="73"/>
      <c r="H41" s="73"/>
      <c r="I41" s="80"/>
      <c r="J41" s="78" t="s">
        <v>139</v>
      </c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3"/>
    </row>
    <row r="42" spans="1:26" ht="20.100000000000001" customHeight="1" x14ac:dyDescent="0.15">
      <c r="A42" s="65"/>
      <c r="B42" s="53"/>
      <c r="C42" s="84"/>
      <c r="D42" s="85"/>
      <c r="E42" s="85"/>
      <c r="F42" s="85"/>
      <c r="G42" s="85"/>
      <c r="H42" s="85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</row>
    <row r="43" spans="1:26" ht="20.100000000000001" customHeight="1" x14ac:dyDescent="0.15">
      <c r="A43" s="65"/>
      <c r="B43" s="53"/>
      <c r="C43" s="73"/>
      <c r="D43" s="73"/>
      <c r="E43" s="73"/>
      <c r="F43" s="73"/>
      <c r="G43" s="73"/>
      <c r="H43" s="73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</row>
    <row r="44" spans="1:26" ht="15.75" hidden="1" customHeight="1" x14ac:dyDescent="0.15">
      <c r="A44" s="65"/>
      <c r="B44" s="53"/>
      <c r="C44" s="73"/>
      <c r="D44" s="73"/>
      <c r="E44" s="73"/>
      <c r="F44" s="73"/>
      <c r="G44" s="73"/>
      <c r="H44" s="73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</row>
    <row r="45" spans="1:26" ht="15.75" hidden="1" customHeight="1" x14ac:dyDescent="0.15">
      <c r="A45" s="65"/>
      <c r="B45" s="53"/>
      <c r="C45" s="73"/>
      <c r="D45" s="73"/>
      <c r="E45" s="73"/>
      <c r="F45" s="73"/>
      <c r="G45" s="73"/>
      <c r="H45" s="73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</row>
    <row r="46" spans="1:26" ht="15.75" hidden="1" customHeight="1" x14ac:dyDescent="0.15">
      <c r="A46" s="65"/>
      <c r="B46" s="53"/>
      <c r="C46" s="73"/>
      <c r="D46" s="73"/>
      <c r="E46" s="73"/>
      <c r="F46" s="73"/>
      <c r="G46" s="73"/>
      <c r="H46" s="73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</row>
    <row r="47" spans="1:26" ht="15.75" hidden="1" customHeight="1" x14ac:dyDescent="0.15">
      <c r="A47" s="65"/>
      <c r="B47" s="53"/>
      <c r="C47" s="73"/>
      <c r="D47" s="73"/>
      <c r="E47" s="73"/>
      <c r="F47" s="73"/>
      <c r="G47" s="73"/>
      <c r="H47" s="73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</row>
    <row r="48" spans="1:26" ht="15.75" hidden="1" customHeight="1" x14ac:dyDescent="0.15">
      <c r="A48" s="65"/>
      <c r="B48" s="53"/>
      <c r="C48" s="73"/>
      <c r="D48" s="73"/>
      <c r="E48" s="73"/>
      <c r="F48" s="73"/>
      <c r="G48" s="73"/>
      <c r="H48" s="73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1:26" ht="15.75" hidden="1" customHeight="1" x14ac:dyDescent="0.15">
      <c r="A49" s="65"/>
      <c r="B49" s="53"/>
      <c r="C49" s="73"/>
      <c r="D49" s="73"/>
      <c r="E49" s="73"/>
      <c r="F49" s="73"/>
      <c r="G49" s="73"/>
      <c r="H49" s="73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9"/>
    </row>
    <row r="50" spans="1:26" ht="15.75" hidden="1" customHeight="1" x14ac:dyDescent="0.15">
      <c r="A50" s="65"/>
      <c r="B50" s="53"/>
      <c r="C50" s="73"/>
      <c r="D50" s="73"/>
      <c r="E50" s="73"/>
      <c r="F50" s="73"/>
      <c r="G50" s="73"/>
      <c r="H50" s="73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9"/>
    </row>
    <row r="51" spans="1:26" ht="15.75" hidden="1" customHeight="1" x14ac:dyDescent="0.15">
      <c r="A51" s="65"/>
      <c r="B51" s="53"/>
      <c r="C51" s="73"/>
      <c r="D51" s="73"/>
      <c r="E51" s="73"/>
      <c r="F51" s="73"/>
      <c r="G51" s="73"/>
      <c r="H51" s="73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</row>
    <row r="52" spans="1:26" ht="15.75" hidden="1" customHeight="1" x14ac:dyDescent="0.15">
      <c r="A52" s="65"/>
      <c r="B52" s="53"/>
      <c r="C52" s="73"/>
      <c r="D52" s="73"/>
      <c r="E52" s="73"/>
      <c r="F52" s="73"/>
      <c r="G52" s="73"/>
      <c r="H52" s="73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9"/>
    </row>
    <row r="53" spans="1:26" ht="15.75" hidden="1" customHeight="1" x14ac:dyDescent="0.15">
      <c r="A53" s="65"/>
      <c r="B53" s="53"/>
      <c r="C53" s="73"/>
      <c r="D53" s="73"/>
      <c r="E53" s="73"/>
      <c r="F53" s="73"/>
      <c r="G53" s="73"/>
      <c r="H53" s="73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9"/>
    </row>
    <row r="54" spans="1:26" ht="15.75" hidden="1" customHeight="1" x14ac:dyDescent="0.15">
      <c r="A54" s="65"/>
      <c r="B54" s="53"/>
      <c r="C54" s="73"/>
      <c r="D54" s="73"/>
      <c r="E54" s="73"/>
      <c r="F54" s="73"/>
      <c r="G54" s="73"/>
      <c r="H54" s="73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ht="15.75" hidden="1" customHeight="1" x14ac:dyDescent="0.15">
      <c r="A55" s="65"/>
      <c r="B55" s="53"/>
      <c r="C55" s="73"/>
      <c r="D55" s="73"/>
      <c r="E55" s="73"/>
      <c r="F55" s="73"/>
      <c r="G55" s="73"/>
      <c r="H55" s="73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9"/>
    </row>
    <row r="56" spans="1:26" ht="15.75" hidden="1" customHeight="1" x14ac:dyDescent="0.15">
      <c r="A56" s="65"/>
      <c r="B56" s="53"/>
      <c r="C56" s="73"/>
      <c r="D56" s="73"/>
      <c r="E56" s="73"/>
      <c r="F56" s="73"/>
      <c r="G56" s="73"/>
      <c r="H56" s="73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9"/>
    </row>
    <row r="57" spans="1:26" ht="15.75" hidden="1" customHeight="1" x14ac:dyDescent="0.15">
      <c r="A57" s="65"/>
      <c r="B57" s="53"/>
      <c r="C57" s="73"/>
      <c r="D57" s="73"/>
      <c r="E57" s="73"/>
      <c r="F57" s="73"/>
      <c r="G57" s="73"/>
      <c r="H57" s="73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9"/>
    </row>
    <row r="58" spans="1:26" ht="15.75" hidden="1" customHeight="1" x14ac:dyDescent="0.15">
      <c r="A58" s="65"/>
      <c r="B58" s="53"/>
      <c r="C58" s="73"/>
      <c r="D58" s="73"/>
      <c r="E58" s="73"/>
      <c r="F58" s="73"/>
      <c r="G58" s="73"/>
      <c r="H58" s="73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9"/>
    </row>
    <row r="59" spans="1:26" ht="20.100000000000001" customHeight="1" x14ac:dyDescent="0.15">
      <c r="A59" s="65"/>
      <c r="B59" s="53"/>
      <c r="C59" s="73"/>
      <c r="D59" s="73"/>
      <c r="E59" s="73"/>
      <c r="F59" s="73"/>
      <c r="G59" s="73"/>
      <c r="H59" s="73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9"/>
    </row>
    <row r="60" spans="1:26" ht="20.100000000000001" customHeight="1" x14ac:dyDescent="0.15">
      <c r="A60" s="65"/>
      <c r="B60" s="53"/>
      <c r="C60" s="90" t="s">
        <v>107</v>
      </c>
      <c r="D60" s="91"/>
      <c r="E60" s="91"/>
      <c r="F60" s="91"/>
      <c r="G60" s="91"/>
      <c r="H60" s="92"/>
    </row>
    <row r="61" spans="1:26" ht="20.100000000000001" customHeight="1" x14ac:dyDescent="0.15">
      <c r="A61" s="65"/>
      <c r="B61" s="53"/>
      <c r="C61" s="69"/>
      <c r="D61" s="70"/>
      <c r="E61" s="70"/>
      <c r="F61" s="70"/>
      <c r="G61" s="70"/>
      <c r="H61" s="70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</row>
    <row r="62" spans="1:26" ht="20.100000000000001" customHeight="1" x14ac:dyDescent="0.15">
      <c r="A62" s="53"/>
      <c r="B62" s="53"/>
      <c r="C62" s="69"/>
      <c r="D62" s="93" t="s">
        <v>124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83"/>
    </row>
    <row r="63" spans="1:26" ht="20.100000000000001" customHeight="1" x14ac:dyDescent="0.15">
      <c r="A63" s="53">
        <f>IF(AND($I63&lt;&gt;"しない", $I63&lt;&gt;"する"), 1001, 0)</f>
        <v>1001</v>
      </c>
      <c r="B63" s="53"/>
      <c r="C63" s="69"/>
      <c r="D63" s="76">
        <v>1</v>
      </c>
      <c r="E63" s="73" t="s">
        <v>108</v>
      </c>
      <c r="F63" s="73"/>
      <c r="G63" s="73"/>
      <c r="H63" s="73"/>
      <c r="I63" s="23"/>
      <c r="J63" s="23"/>
      <c r="K63" s="23"/>
      <c r="L63" s="23"/>
      <c r="M63" s="2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Z63" s="83"/>
    </row>
    <row r="64" spans="1:26" ht="20.100000000000001" customHeight="1" x14ac:dyDescent="0.15">
      <c r="A64" s="53"/>
      <c r="B64" s="53"/>
      <c r="C64" s="69"/>
      <c r="D64" s="73"/>
      <c r="E64" s="73"/>
      <c r="F64" s="73"/>
      <c r="G64" s="73"/>
      <c r="H64" s="73"/>
      <c r="I64" s="80"/>
      <c r="J64" s="78" t="s">
        <v>127</v>
      </c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3"/>
    </row>
    <row r="65" spans="1:26" ht="15.75" hidden="1" customHeight="1" x14ac:dyDescent="0.15">
      <c r="A65" s="53"/>
      <c r="B65" s="53"/>
      <c r="C65" s="69"/>
      <c r="D65" s="73"/>
      <c r="E65" s="73"/>
      <c r="F65" s="73"/>
      <c r="G65" s="73"/>
      <c r="H65" s="73"/>
      <c r="I65" s="80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83"/>
    </row>
    <row r="66" spans="1:26" ht="15.75" hidden="1" customHeight="1" x14ac:dyDescent="0.15">
      <c r="A66" s="53"/>
      <c r="B66" s="53"/>
      <c r="C66" s="69"/>
      <c r="D66" s="73"/>
      <c r="E66" s="73"/>
      <c r="F66" s="73"/>
      <c r="G66" s="73"/>
      <c r="H66" s="73"/>
      <c r="I66" s="80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83"/>
    </row>
    <row r="67" spans="1:26" ht="15.75" hidden="1" customHeight="1" x14ac:dyDescent="0.15">
      <c r="A67" s="53"/>
      <c r="B67" s="53"/>
      <c r="C67" s="69"/>
      <c r="D67" s="73"/>
      <c r="E67" s="73"/>
      <c r="F67" s="73"/>
      <c r="G67" s="73"/>
      <c r="H67" s="73"/>
      <c r="I67" s="80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83"/>
    </row>
    <row r="68" spans="1:26" ht="15.75" hidden="1" customHeight="1" x14ac:dyDescent="0.15">
      <c r="A68" s="53"/>
      <c r="B68" s="53"/>
      <c r="C68" s="69"/>
      <c r="D68" s="73"/>
      <c r="E68" s="73"/>
      <c r="F68" s="73"/>
      <c r="G68" s="73"/>
      <c r="H68" s="73"/>
      <c r="I68" s="80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83"/>
    </row>
    <row r="69" spans="1:26" ht="20.100000000000001" customHeight="1" x14ac:dyDescent="0.15">
      <c r="A69" s="65">
        <f>IF(OR(AND($I63="する",TRIM($I69)=""),AND($I63="しない",NOT(ISBLANK($I69)))), 1001, 0)</f>
        <v>0</v>
      </c>
      <c r="B69" s="53"/>
      <c r="C69" s="75"/>
      <c r="D69" s="76">
        <v>2</v>
      </c>
      <c r="E69" s="48" t="s">
        <v>0</v>
      </c>
      <c r="I69" s="21"/>
      <c r="J69" s="22"/>
      <c r="K69" s="22"/>
      <c r="L69" s="22"/>
      <c r="M69" s="22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4"/>
    </row>
    <row r="70" spans="1:26" ht="20.100000000000001" customHeight="1" x14ac:dyDescent="0.15">
      <c r="A70" s="65"/>
      <c r="B70" s="53"/>
      <c r="C70" s="75"/>
      <c r="D70" s="76"/>
      <c r="E70" s="73"/>
      <c r="F70" s="73"/>
      <c r="G70" s="73"/>
      <c r="H70" s="73"/>
      <c r="I70" s="77"/>
      <c r="J70" s="78" t="s">
        <v>145</v>
      </c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4"/>
    </row>
    <row r="71" spans="1:26" ht="20.100000000000001" customHeight="1" x14ac:dyDescent="0.15">
      <c r="A71" s="65">
        <f>IF(OR(AND($I63="する",AND($I71&lt;&gt;"", OR(ISERROR(FIND("@"&amp;LEFT($I71,3)&amp;"@", 都道府県3))=FALSE, ISERROR(FIND("@"&amp;LEFT($I71,4)&amp;"@",都道府県4))=FALSE))=FALSE),AND($I63="しない",NOT(ISBLANK($I71)))), 1001, 0)</f>
        <v>0</v>
      </c>
      <c r="B71" s="53"/>
      <c r="C71" s="75"/>
      <c r="D71" s="76">
        <v>3</v>
      </c>
      <c r="E71" s="48" t="s">
        <v>1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74"/>
    </row>
    <row r="72" spans="1:26" ht="20.100000000000001" customHeight="1" x14ac:dyDescent="0.15">
      <c r="A72" s="65"/>
      <c r="B72" s="53"/>
      <c r="C72" s="75"/>
      <c r="D72" s="76"/>
      <c r="E72" s="73"/>
      <c r="F72" s="73"/>
      <c r="G72" s="73"/>
      <c r="H72" s="73"/>
      <c r="I72" s="80"/>
      <c r="J72" s="78" t="s">
        <v>92</v>
      </c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4"/>
    </row>
    <row r="73" spans="1:26" ht="20.100000000000001" customHeight="1" x14ac:dyDescent="0.15">
      <c r="A73" s="65">
        <f>IF(OR(AND($I63="する",TRIM($I73)=""),AND($I63="しない",NOT(ISBLANK($I73)))), 1001, 0)</f>
        <v>0</v>
      </c>
      <c r="B73" s="53"/>
      <c r="C73" s="75"/>
      <c r="D73" s="76">
        <v>4</v>
      </c>
      <c r="E73" s="48" t="s">
        <v>2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74"/>
    </row>
    <row r="74" spans="1:26" ht="30" customHeight="1" x14ac:dyDescent="0.15">
      <c r="A74" s="65"/>
      <c r="B74" s="53"/>
      <c r="C74" s="81"/>
      <c r="D74" s="73"/>
      <c r="I74" s="77"/>
      <c r="J74" s="95" t="s">
        <v>144</v>
      </c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74"/>
    </row>
    <row r="75" spans="1:26" ht="20.100000000000001" customHeight="1" x14ac:dyDescent="0.15">
      <c r="A75" s="65">
        <f>IF(OR(AND($I63="する",TRIM($I75)=""),AND($I63="しない",NOT(ISBLANK($I75)))), 1001, 0)</f>
        <v>0</v>
      </c>
      <c r="B75" s="53"/>
      <c r="C75" s="75"/>
      <c r="D75" s="76">
        <v>5</v>
      </c>
      <c r="E75" s="48" t="s">
        <v>3</v>
      </c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74"/>
    </row>
    <row r="76" spans="1:26" ht="30" customHeight="1" x14ac:dyDescent="0.15">
      <c r="A76" s="65"/>
      <c r="B76" s="53"/>
      <c r="C76" s="81"/>
      <c r="D76" s="73"/>
      <c r="E76" s="73"/>
      <c r="F76" s="73"/>
      <c r="G76" s="73"/>
      <c r="H76" s="73"/>
      <c r="I76" s="77"/>
      <c r="J76" s="95" t="s">
        <v>130</v>
      </c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74"/>
    </row>
    <row r="77" spans="1:26" ht="20.100000000000001" customHeight="1" x14ac:dyDescent="0.15">
      <c r="A77" s="65">
        <f>IF(OR(AND($I63="する",TRIM($I77)=""),AND($I63="しない",NOT(ISBLANK($I77)))), 1001, 0)</f>
        <v>0</v>
      </c>
      <c r="B77" s="53"/>
      <c r="C77" s="75"/>
      <c r="D77" s="76">
        <v>6</v>
      </c>
      <c r="E77" s="48" t="s">
        <v>99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74"/>
    </row>
    <row r="78" spans="1:26" ht="20.100000000000001" customHeight="1" x14ac:dyDescent="0.15">
      <c r="A78" s="65"/>
      <c r="B78" s="53"/>
      <c r="C78" s="81"/>
      <c r="D78" s="73"/>
      <c r="E78" s="73"/>
      <c r="F78" s="73"/>
      <c r="G78" s="73"/>
      <c r="H78" s="73"/>
      <c r="I78" s="77"/>
      <c r="J78" s="97" t="s">
        <v>138</v>
      </c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4"/>
    </row>
    <row r="79" spans="1:26" ht="20.100000000000001" customHeight="1" x14ac:dyDescent="0.15">
      <c r="A79" s="65">
        <f>IF(OR(AND($I63="する",TRIM($I79)=""),AND($I63="しない",NOT(ISBLANK($I79)))), 1001, 0)</f>
        <v>0</v>
      </c>
      <c r="B79" s="53"/>
      <c r="C79" s="75"/>
      <c r="D79" s="76">
        <v>7</v>
      </c>
      <c r="E79" s="48" t="s">
        <v>109</v>
      </c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74"/>
    </row>
    <row r="80" spans="1:26" ht="20.100000000000001" customHeight="1" x14ac:dyDescent="0.15">
      <c r="A80" s="65"/>
      <c r="B80" s="53"/>
      <c r="C80" s="81"/>
      <c r="D80" s="73"/>
      <c r="E80" s="73"/>
      <c r="F80" s="73"/>
      <c r="G80" s="73"/>
      <c r="H80" s="73"/>
      <c r="I80" s="77"/>
      <c r="J80" s="78" t="s">
        <v>12</v>
      </c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4"/>
    </row>
    <row r="81" spans="1:26" ht="20.100000000000001" customHeight="1" x14ac:dyDescent="0.15">
      <c r="A81" s="65">
        <f>IF(OR(AND($I63="する",TRIM($I81)=""),AND($I63="しない",NOT(ISBLANK($I81)))), 1001, 0)</f>
        <v>0</v>
      </c>
      <c r="B81" s="53"/>
      <c r="C81" s="75"/>
      <c r="D81" s="76">
        <v>8</v>
      </c>
      <c r="E81" s="48" t="s">
        <v>110</v>
      </c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74"/>
    </row>
    <row r="82" spans="1:26" ht="20.100000000000001" customHeight="1" x14ac:dyDescent="0.15">
      <c r="A82" s="65"/>
      <c r="B82" s="53"/>
      <c r="C82" s="81"/>
      <c r="D82" s="73"/>
      <c r="E82" s="73"/>
      <c r="F82" s="73"/>
      <c r="G82" s="73"/>
      <c r="H82" s="73"/>
      <c r="I82" s="77"/>
      <c r="J82" s="78" t="s">
        <v>13</v>
      </c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4"/>
    </row>
    <row r="83" spans="1:26" ht="20.100000000000001" customHeight="1" x14ac:dyDescent="0.15">
      <c r="A83" s="65">
        <f>IF(OR(AND($I63="する",NOT(AND(TRIM($I83)&lt;&gt;"",ISNUMBER(VALUE(SUBSTITUTE($I83,"-","")))))), AND($I63="しない",NOT(ISBLANK($I83)))), 1001, 0)</f>
        <v>0</v>
      </c>
      <c r="B83" s="53"/>
      <c r="C83" s="75"/>
      <c r="D83" s="76">
        <v>9</v>
      </c>
      <c r="E83" s="48" t="s">
        <v>6</v>
      </c>
      <c r="I83" s="23"/>
      <c r="J83" s="23"/>
      <c r="K83" s="23"/>
      <c r="L83" s="23"/>
      <c r="M83" s="2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4"/>
    </row>
    <row r="84" spans="1:26" ht="20.100000000000001" customHeight="1" x14ac:dyDescent="0.15">
      <c r="A84" s="65"/>
      <c r="B84" s="53"/>
      <c r="C84" s="81"/>
      <c r="D84" s="73"/>
      <c r="E84" s="73"/>
      <c r="F84" s="73"/>
      <c r="G84" s="73"/>
      <c r="H84" s="73"/>
      <c r="I84" s="77"/>
      <c r="J84" s="78" t="s">
        <v>132</v>
      </c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4"/>
    </row>
    <row r="85" spans="1:26" ht="20.100000000000001" customHeight="1" x14ac:dyDescent="0.15">
      <c r="A85" s="65">
        <f>IF(OR(AND($I63="する",NOT(AND(TRIM($I85)&lt;&gt;"",ISNUMBER(VALUE(SUBSTITUTE($I85,"-","")))))), AND($I63="しない",NOT(ISBLANK($I85)))), 1001, 0)</f>
        <v>0</v>
      </c>
      <c r="B85" s="53"/>
      <c r="C85" s="75"/>
      <c r="D85" s="76">
        <v>10</v>
      </c>
      <c r="E85" s="48" t="s">
        <v>7</v>
      </c>
      <c r="I85" s="23"/>
      <c r="J85" s="23"/>
      <c r="K85" s="23"/>
      <c r="L85" s="23"/>
      <c r="M85" s="2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4"/>
    </row>
    <row r="86" spans="1:26" ht="20.100000000000001" customHeight="1" x14ac:dyDescent="0.15">
      <c r="A86" s="65"/>
      <c r="B86" s="53"/>
      <c r="C86" s="81"/>
      <c r="D86" s="73"/>
      <c r="E86" s="73"/>
      <c r="F86" s="73"/>
      <c r="G86" s="73"/>
      <c r="H86" s="73"/>
      <c r="I86" s="77"/>
      <c r="J86" s="78" t="s">
        <v>132</v>
      </c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4"/>
    </row>
    <row r="87" spans="1:26" ht="15.75" hidden="1" customHeight="1" x14ac:dyDescent="0.15">
      <c r="A87" s="65"/>
      <c r="B87" s="53"/>
      <c r="C87" s="81"/>
      <c r="D87" s="73"/>
      <c r="E87" s="73"/>
      <c r="F87" s="73"/>
      <c r="G87" s="73"/>
      <c r="H87" s="73"/>
      <c r="I87" s="80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4"/>
    </row>
    <row r="88" spans="1:26" ht="15.75" hidden="1" customHeight="1" x14ac:dyDescent="0.15">
      <c r="A88" s="65"/>
      <c r="B88" s="53"/>
      <c r="C88" s="81"/>
      <c r="D88" s="73"/>
      <c r="E88" s="73"/>
      <c r="F88" s="73"/>
      <c r="G88" s="73"/>
      <c r="H88" s="73"/>
      <c r="I88" s="77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4"/>
    </row>
    <row r="89" spans="1:26" ht="20.100000000000001" customHeight="1" x14ac:dyDescent="0.15">
      <c r="A89" s="65"/>
      <c r="B89" s="53"/>
      <c r="C89" s="84"/>
      <c r="D89" s="85"/>
      <c r="E89" s="85"/>
      <c r="F89" s="85"/>
      <c r="G89" s="85"/>
      <c r="H89" s="85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7"/>
    </row>
    <row r="90" spans="1:26" ht="20.100000000000001" customHeight="1" x14ac:dyDescent="0.15">
      <c r="A90" s="65"/>
      <c r="B90" s="53"/>
      <c r="C90" s="73"/>
      <c r="D90" s="73"/>
      <c r="E90" s="73"/>
      <c r="F90" s="73"/>
      <c r="G90" s="73"/>
      <c r="H90" s="73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9"/>
    </row>
    <row r="91" spans="1:26" ht="15.75" hidden="1" customHeight="1" x14ac:dyDescent="0.15">
      <c r="A91" s="65"/>
      <c r="B91" s="53"/>
      <c r="C91" s="73"/>
      <c r="D91" s="73"/>
      <c r="E91" s="73"/>
      <c r="F91" s="73"/>
      <c r="G91" s="73"/>
      <c r="H91" s="73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9"/>
    </row>
    <row r="92" spans="1:26" ht="15.75" hidden="1" customHeight="1" x14ac:dyDescent="0.15">
      <c r="A92" s="65"/>
      <c r="B92" s="53"/>
      <c r="C92" s="73"/>
      <c r="D92" s="73"/>
      <c r="E92" s="73"/>
      <c r="F92" s="73"/>
      <c r="G92" s="73"/>
      <c r="H92" s="73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9"/>
    </row>
    <row r="93" spans="1:26" ht="15.75" hidden="1" customHeight="1" x14ac:dyDescent="0.15">
      <c r="A93" s="65"/>
      <c r="B93" s="53"/>
      <c r="C93" s="73"/>
      <c r="D93" s="73"/>
      <c r="E93" s="73"/>
      <c r="F93" s="73"/>
      <c r="G93" s="73"/>
      <c r="H93" s="73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9"/>
    </row>
    <row r="94" spans="1:26" ht="15.75" hidden="1" customHeight="1" x14ac:dyDescent="0.15">
      <c r="A94" s="65"/>
      <c r="B94" s="53"/>
      <c r="C94" s="73"/>
      <c r="D94" s="73"/>
      <c r="E94" s="73"/>
      <c r="F94" s="73"/>
      <c r="G94" s="73"/>
      <c r="H94" s="73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9"/>
    </row>
    <row r="95" spans="1:26" ht="15.75" hidden="1" customHeight="1" x14ac:dyDescent="0.15">
      <c r="A95" s="65"/>
      <c r="B95" s="53"/>
      <c r="C95" s="73"/>
      <c r="D95" s="73"/>
      <c r="E95" s="73"/>
      <c r="F95" s="73"/>
      <c r="G95" s="73"/>
      <c r="H95" s="73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9"/>
    </row>
    <row r="96" spans="1:26" ht="15.75" hidden="1" customHeight="1" x14ac:dyDescent="0.15">
      <c r="A96" s="65"/>
      <c r="B96" s="53"/>
      <c r="C96" s="73"/>
      <c r="D96" s="73"/>
      <c r="E96" s="73"/>
      <c r="F96" s="73"/>
      <c r="G96" s="73"/>
      <c r="H96" s="73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9"/>
    </row>
    <row r="97" spans="1:26" ht="15.75" hidden="1" customHeight="1" x14ac:dyDescent="0.15">
      <c r="A97" s="65"/>
      <c r="B97" s="53"/>
      <c r="C97" s="73"/>
      <c r="D97" s="73"/>
      <c r="E97" s="73"/>
      <c r="F97" s="73"/>
      <c r="G97" s="73"/>
      <c r="H97" s="73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9"/>
    </row>
    <row r="98" spans="1:26" ht="15.75" hidden="1" customHeight="1" x14ac:dyDescent="0.15">
      <c r="A98" s="65"/>
      <c r="B98" s="53"/>
      <c r="C98" s="73"/>
      <c r="D98" s="73"/>
      <c r="E98" s="73"/>
      <c r="F98" s="73"/>
      <c r="G98" s="73"/>
      <c r="H98" s="73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9"/>
    </row>
    <row r="99" spans="1:26" ht="15.75" hidden="1" customHeight="1" x14ac:dyDescent="0.15">
      <c r="A99" s="65"/>
      <c r="B99" s="53"/>
      <c r="C99" s="73"/>
      <c r="D99" s="73"/>
      <c r="E99" s="73"/>
      <c r="F99" s="73"/>
      <c r="G99" s="73"/>
      <c r="H99" s="73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9"/>
    </row>
    <row r="100" spans="1:26" ht="15.75" hidden="1" customHeight="1" x14ac:dyDescent="0.15">
      <c r="A100" s="65"/>
      <c r="B100" s="53"/>
      <c r="C100" s="73"/>
      <c r="D100" s="73"/>
      <c r="E100" s="73"/>
      <c r="F100" s="73"/>
      <c r="G100" s="73"/>
      <c r="H100" s="73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9"/>
    </row>
    <row r="101" spans="1:26" ht="15.75" hidden="1" customHeight="1" x14ac:dyDescent="0.15">
      <c r="A101" s="65"/>
      <c r="B101" s="53"/>
      <c r="C101" s="73"/>
      <c r="D101" s="73"/>
      <c r="E101" s="73"/>
      <c r="F101" s="73"/>
      <c r="G101" s="73"/>
      <c r="H101" s="73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9"/>
    </row>
    <row r="102" spans="1:26" ht="15.75" hidden="1" customHeight="1" x14ac:dyDescent="0.15">
      <c r="A102" s="65"/>
      <c r="B102" s="53"/>
      <c r="C102" s="73"/>
      <c r="D102" s="73"/>
      <c r="E102" s="73"/>
      <c r="F102" s="73"/>
      <c r="G102" s="73"/>
      <c r="H102" s="73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9"/>
    </row>
    <row r="103" spans="1:26" ht="15.75" hidden="1" customHeight="1" x14ac:dyDescent="0.15">
      <c r="A103" s="65"/>
      <c r="B103" s="53"/>
      <c r="C103" s="73"/>
      <c r="D103" s="73"/>
      <c r="E103" s="73"/>
      <c r="F103" s="73"/>
      <c r="G103" s="73"/>
      <c r="H103" s="73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9"/>
    </row>
    <row r="104" spans="1:26" ht="15.75" hidden="1" customHeight="1" x14ac:dyDescent="0.15">
      <c r="A104" s="65"/>
      <c r="B104" s="53"/>
      <c r="C104" s="73"/>
      <c r="D104" s="73"/>
      <c r="E104" s="73"/>
      <c r="F104" s="73"/>
      <c r="G104" s="73"/>
      <c r="H104" s="73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9"/>
    </row>
    <row r="105" spans="1:26" ht="15.75" hidden="1" customHeight="1" x14ac:dyDescent="0.15">
      <c r="A105" s="65"/>
      <c r="B105" s="53"/>
      <c r="C105" s="73"/>
      <c r="D105" s="73"/>
      <c r="E105" s="73"/>
      <c r="F105" s="73"/>
      <c r="G105" s="73"/>
      <c r="H105" s="73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9"/>
    </row>
    <row r="106" spans="1:26" ht="15.75" hidden="1" customHeight="1" x14ac:dyDescent="0.15">
      <c r="A106" s="65"/>
      <c r="B106" s="53"/>
      <c r="C106" s="73"/>
      <c r="D106" s="73"/>
      <c r="E106" s="73"/>
      <c r="F106" s="73"/>
      <c r="G106" s="73"/>
      <c r="H106" s="73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9"/>
    </row>
    <row r="107" spans="1:26" ht="15.75" hidden="1" customHeight="1" x14ac:dyDescent="0.15">
      <c r="A107" s="65"/>
      <c r="B107" s="53"/>
      <c r="C107" s="73"/>
      <c r="D107" s="73"/>
      <c r="E107" s="73"/>
      <c r="F107" s="73"/>
      <c r="G107" s="73"/>
      <c r="H107" s="73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9"/>
    </row>
    <row r="108" spans="1:26" ht="20.100000000000001" customHeight="1" x14ac:dyDescent="0.15">
      <c r="A108" s="65"/>
      <c r="B108" s="53"/>
      <c r="C108" s="73"/>
      <c r="D108" s="73"/>
      <c r="E108" s="73"/>
      <c r="F108" s="73"/>
      <c r="G108" s="73"/>
      <c r="H108" s="73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9"/>
    </row>
    <row r="109" spans="1:26" ht="20.100000000000001" customHeight="1" x14ac:dyDescent="0.15">
      <c r="A109" s="65"/>
      <c r="B109" s="53"/>
      <c r="C109" s="90" t="s">
        <v>111</v>
      </c>
      <c r="D109" s="91"/>
      <c r="E109" s="91"/>
      <c r="F109" s="91"/>
      <c r="G109" s="91"/>
      <c r="H109" s="92"/>
    </row>
    <row r="110" spans="1:26" ht="20.100000000000001" customHeight="1" x14ac:dyDescent="0.15">
      <c r="A110" s="65"/>
      <c r="B110" s="53"/>
      <c r="C110" s="98"/>
      <c r="D110" s="99"/>
      <c r="E110" s="99"/>
      <c r="F110" s="99"/>
      <c r="G110" s="99"/>
      <c r="H110" s="99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2"/>
    </row>
    <row r="111" spans="1:26" ht="30" customHeight="1" x14ac:dyDescent="0.15">
      <c r="A111" s="65"/>
      <c r="B111" s="53"/>
      <c r="C111" s="98"/>
      <c r="D111" s="100" t="s">
        <v>134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74"/>
    </row>
    <row r="112" spans="1:26" ht="20.100000000000001" customHeight="1" x14ac:dyDescent="0.15">
      <c r="A112" s="65"/>
      <c r="B112" s="53"/>
      <c r="C112" s="75"/>
      <c r="D112" s="76">
        <v>1</v>
      </c>
      <c r="E112" s="48" t="s">
        <v>8</v>
      </c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74"/>
    </row>
    <row r="113" spans="1:26" ht="20.100000000000001" customHeight="1" x14ac:dyDescent="0.15">
      <c r="A113" s="65"/>
      <c r="B113" s="53"/>
      <c r="C113" s="75"/>
      <c r="D113" s="76"/>
      <c r="E113" s="73"/>
      <c r="F113" s="73"/>
      <c r="G113" s="73"/>
      <c r="H113" s="73"/>
      <c r="I113" s="80"/>
      <c r="J113" s="78" t="s">
        <v>121</v>
      </c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4"/>
    </row>
    <row r="114" spans="1:26" ht="20.100000000000001" customHeight="1" x14ac:dyDescent="0.15">
      <c r="A114" s="65"/>
      <c r="B114" s="53"/>
      <c r="C114" s="75"/>
      <c r="D114" s="76">
        <v>2</v>
      </c>
      <c r="E114" s="48" t="s">
        <v>96</v>
      </c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74"/>
    </row>
    <row r="115" spans="1:26" ht="20.100000000000001" customHeight="1" x14ac:dyDescent="0.15">
      <c r="A115" s="65"/>
      <c r="B115" s="53"/>
      <c r="C115" s="75"/>
      <c r="D115" s="76"/>
      <c r="E115" s="73"/>
      <c r="F115" s="73"/>
      <c r="G115" s="73"/>
      <c r="H115" s="73"/>
      <c r="I115" s="80"/>
      <c r="J115" s="78" t="s">
        <v>12</v>
      </c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4"/>
    </row>
    <row r="116" spans="1:26" ht="20.100000000000001" customHeight="1" x14ac:dyDescent="0.15">
      <c r="A116" s="65"/>
      <c r="B116" s="53"/>
      <c r="C116" s="75"/>
      <c r="D116" s="76">
        <v>3</v>
      </c>
      <c r="E116" s="48" t="s">
        <v>97</v>
      </c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74"/>
    </row>
    <row r="117" spans="1:26" ht="20.100000000000001" customHeight="1" x14ac:dyDescent="0.15">
      <c r="A117" s="65"/>
      <c r="B117" s="53"/>
      <c r="C117" s="75"/>
      <c r="D117" s="76"/>
      <c r="E117" s="73"/>
      <c r="F117" s="73"/>
      <c r="G117" s="73"/>
      <c r="H117" s="73"/>
      <c r="I117" s="80"/>
      <c r="J117" s="78" t="s">
        <v>13</v>
      </c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4"/>
    </row>
    <row r="118" spans="1:26" ht="20.100000000000001" customHeight="1" x14ac:dyDescent="0.15">
      <c r="A118" s="65">
        <f>IF(AND(TRIM($I118)&lt;&gt;"",NOT(ISNUMBER(VALUE(SUBSTITUTE($I118,"-",""))))), 1001, 0)</f>
        <v>0</v>
      </c>
      <c r="B118" s="53"/>
      <c r="C118" s="75"/>
      <c r="D118" s="76">
        <v>4</v>
      </c>
      <c r="E118" s="48" t="s">
        <v>6</v>
      </c>
      <c r="I118" s="23"/>
      <c r="J118" s="23"/>
      <c r="K118" s="23"/>
      <c r="L118" s="23"/>
      <c r="M118" s="2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4"/>
    </row>
    <row r="119" spans="1:26" ht="20.100000000000001" customHeight="1" x14ac:dyDescent="0.15">
      <c r="A119" s="65"/>
      <c r="B119" s="53"/>
      <c r="C119" s="81"/>
      <c r="D119" s="73"/>
      <c r="E119" s="73"/>
      <c r="F119" s="73"/>
      <c r="G119" s="73"/>
      <c r="H119" s="73"/>
      <c r="I119" s="80"/>
      <c r="J119" s="78" t="s">
        <v>132</v>
      </c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4"/>
    </row>
    <row r="120" spans="1:26" ht="20.100000000000001" customHeight="1" x14ac:dyDescent="0.15">
      <c r="A120" s="65">
        <f>IF(AND(TRIM($I120)&lt;&gt;"",NOT(ISNUMBER(VALUE(SUBSTITUTE($I120,"-",""))))), 1001, 0)</f>
        <v>0</v>
      </c>
      <c r="B120" s="53"/>
      <c r="C120" s="75"/>
      <c r="D120" s="76">
        <v>5</v>
      </c>
      <c r="E120" s="48" t="s">
        <v>7</v>
      </c>
      <c r="I120" s="23"/>
      <c r="J120" s="23"/>
      <c r="K120" s="23"/>
      <c r="L120" s="23"/>
      <c r="M120" s="2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4"/>
    </row>
    <row r="121" spans="1:26" ht="20.100000000000001" customHeight="1" x14ac:dyDescent="0.15">
      <c r="A121" s="65"/>
      <c r="B121" s="53"/>
      <c r="C121" s="81"/>
      <c r="D121" s="73"/>
      <c r="E121" s="73"/>
      <c r="F121" s="73"/>
      <c r="G121" s="73"/>
      <c r="H121" s="73"/>
      <c r="I121" s="80"/>
      <c r="J121" s="78" t="s">
        <v>122</v>
      </c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4"/>
    </row>
    <row r="122" spans="1:26" ht="20.100000000000001" customHeight="1" x14ac:dyDescent="0.15">
      <c r="A122" s="65"/>
      <c r="B122" s="53"/>
      <c r="C122" s="75"/>
      <c r="D122" s="76">
        <v>6</v>
      </c>
      <c r="E122" s="48" t="s">
        <v>10</v>
      </c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74"/>
    </row>
    <row r="123" spans="1:26" ht="20.100000000000001" customHeight="1" x14ac:dyDescent="0.15">
      <c r="A123" s="65"/>
      <c r="B123" s="53"/>
      <c r="C123" s="81"/>
      <c r="D123" s="73"/>
      <c r="E123" s="73"/>
      <c r="F123" s="73"/>
      <c r="G123" s="73"/>
      <c r="H123" s="73"/>
      <c r="I123" s="77"/>
      <c r="J123" s="78" t="s">
        <v>94</v>
      </c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4"/>
    </row>
    <row r="124" spans="1:26" ht="20.100000000000001" customHeight="1" x14ac:dyDescent="0.15">
      <c r="A124" s="65"/>
      <c r="B124" s="53"/>
      <c r="C124" s="84"/>
      <c r="D124" s="85"/>
      <c r="E124" s="85"/>
      <c r="F124" s="85"/>
      <c r="G124" s="85"/>
      <c r="H124" s="85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7"/>
    </row>
    <row r="125" spans="1:26" ht="20.100000000000001" customHeight="1" x14ac:dyDescent="0.15">
      <c r="A125" s="65"/>
      <c r="B125" s="53"/>
      <c r="C125" s="73"/>
      <c r="D125" s="73"/>
      <c r="E125" s="73"/>
      <c r="F125" s="73"/>
      <c r="G125" s="73"/>
      <c r="H125" s="73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9"/>
    </row>
    <row r="126" spans="1:26" ht="15.75" hidden="1" customHeight="1" x14ac:dyDescent="0.15">
      <c r="A126" s="65"/>
      <c r="B126" s="53"/>
      <c r="C126" s="73"/>
      <c r="D126" s="73"/>
      <c r="E126" s="73"/>
      <c r="F126" s="73"/>
      <c r="G126" s="73"/>
      <c r="H126" s="73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9"/>
    </row>
    <row r="127" spans="1:26" ht="15.75" hidden="1" customHeight="1" x14ac:dyDescent="0.15">
      <c r="A127" s="65"/>
      <c r="B127" s="53"/>
      <c r="C127" s="73"/>
      <c r="D127" s="73"/>
      <c r="E127" s="73"/>
      <c r="F127" s="73"/>
      <c r="G127" s="73"/>
      <c r="H127" s="73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9"/>
    </row>
    <row r="128" spans="1:26" ht="15.75" hidden="1" customHeight="1" x14ac:dyDescent="0.15">
      <c r="A128" s="65"/>
      <c r="B128" s="53"/>
      <c r="C128" s="73"/>
      <c r="D128" s="73"/>
      <c r="E128" s="73"/>
      <c r="F128" s="73"/>
      <c r="G128" s="73"/>
      <c r="H128" s="73"/>
      <c r="I128" s="88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89"/>
    </row>
    <row r="129" spans="1:26" ht="15.75" hidden="1" customHeight="1" x14ac:dyDescent="0.15">
      <c r="A129" s="65"/>
      <c r="B129" s="53"/>
      <c r="C129" s="73"/>
      <c r="D129" s="73"/>
      <c r="E129" s="73"/>
      <c r="F129" s="73"/>
      <c r="G129" s="73"/>
      <c r="H129" s="73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9"/>
    </row>
    <row r="130" spans="1:26" ht="15.75" hidden="1" customHeight="1" x14ac:dyDescent="0.15">
      <c r="A130" s="65"/>
      <c r="B130" s="53"/>
      <c r="C130" s="73"/>
      <c r="D130" s="73"/>
      <c r="E130" s="73"/>
      <c r="F130" s="73"/>
      <c r="G130" s="73"/>
      <c r="H130" s="73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9"/>
    </row>
    <row r="131" spans="1:26" ht="15.75" hidden="1" customHeight="1" x14ac:dyDescent="0.15">
      <c r="A131" s="65"/>
      <c r="B131" s="53"/>
      <c r="C131" s="73"/>
      <c r="D131" s="73"/>
      <c r="E131" s="73"/>
      <c r="F131" s="73"/>
      <c r="G131" s="73"/>
      <c r="H131" s="73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9"/>
    </row>
    <row r="132" spans="1:26" ht="15.75" hidden="1" customHeight="1" x14ac:dyDescent="0.15">
      <c r="A132" s="65"/>
      <c r="B132" s="53"/>
      <c r="C132" s="73"/>
      <c r="D132" s="73"/>
      <c r="E132" s="73"/>
      <c r="F132" s="73"/>
      <c r="G132" s="73"/>
      <c r="H132" s="73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9"/>
    </row>
    <row r="133" spans="1:26" ht="15.75" hidden="1" customHeight="1" x14ac:dyDescent="0.15">
      <c r="A133" s="65"/>
      <c r="B133" s="53"/>
      <c r="C133" s="73"/>
      <c r="D133" s="73"/>
      <c r="E133" s="73"/>
      <c r="F133" s="73"/>
      <c r="G133" s="73"/>
      <c r="H133" s="73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9"/>
    </row>
    <row r="134" spans="1:26" ht="15.75" hidden="1" customHeight="1" x14ac:dyDescent="0.15">
      <c r="A134" s="65"/>
      <c r="B134" s="53"/>
      <c r="C134" s="73"/>
      <c r="D134" s="73"/>
      <c r="E134" s="73"/>
      <c r="F134" s="73"/>
      <c r="G134" s="73"/>
      <c r="H134" s="73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9"/>
    </row>
    <row r="135" spans="1:26" ht="15.75" hidden="1" customHeight="1" x14ac:dyDescent="0.15">
      <c r="A135" s="65"/>
      <c r="B135" s="53"/>
      <c r="C135" s="73"/>
      <c r="D135" s="73"/>
      <c r="E135" s="73"/>
      <c r="F135" s="73"/>
      <c r="G135" s="73"/>
      <c r="H135" s="73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9"/>
    </row>
    <row r="136" spans="1:26" ht="15.75" hidden="1" customHeight="1" x14ac:dyDescent="0.15">
      <c r="A136" s="65"/>
      <c r="B136" s="53"/>
      <c r="C136" s="73"/>
      <c r="D136" s="73"/>
      <c r="E136" s="73"/>
      <c r="F136" s="73"/>
      <c r="G136" s="73"/>
      <c r="H136" s="73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9"/>
    </row>
    <row r="137" spans="1:26" ht="15.75" hidden="1" customHeight="1" x14ac:dyDescent="0.15">
      <c r="A137" s="65"/>
      <c r="B137" s="53"/>
      <c r="C137" s="73"/>
      <c r="D137" s="73"/>
      <c r="E137" s="73"/>
      <c r="F137" s="73"/>
      <c r="G137" s="73"/>
      <c r="H137" s="73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9"/>
    </row>
    <row r="138" spans="1:26" ht="15.75" hidden="1" customHeight="1" x14ac:dyDescent="0.15">
      <c r="A138" s="65"/>
      <c r="B138" s="53"/>
      <c r="C138" s="73"/>
      <c r="D138" s="73"/>
      <c r="E138" s="73"/>
      <c r="F138" s="73"/>
      <c r="G138" s="73"/>
      <c r="H138" s="73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9"/>
    </row>
    <row r="139" spans="1:26" ht="15.75" hidden="1" customHeight="1" x14ac:dyDescent="0.15">
      <c r="A139" s="65"/>
      <c r="B139" s="53"/>
      <c r="C139" s="73"/>
      <c r="D139" s="73"/>
      <c r="E139" s="73"/>
      <c r="F139" s="73"/>
      <c r="G139" s="73"/>
      <c r="H139" s="73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9"/>
    </row>
    <row r="140" spans="1:26" ht="15.75" hidden="1" customHeight="1" x14ac:dyDescent="0.15">
      <c r="A140" s="65"/>
      <c r="B140" s="53"/>
      <c r="C140" s="73"/>
      <c r="D140" s="73"/>
      <c r="E140" s="73"/>
      <c r="F140" s="73"/>
      <c r="G140" s="73"/>
      <c r="H140" s="73"/>
      <c r="I140" s="88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89"/>
    </row>
    <row r="141" spans="1:26" ht="15.75" hidden="1" customHeight="1" x14ac:dyDescent="0.15">
      <c r="A141" s="65"/>
      <c r="B141" s="53"/>
      <c r="C141" s="73"/>
      <c r="D141" s="73"/>
      <c r="E141" s="73"/>
      <c r="F141" s="73"/>
      <c r="G141" s="73"/>
      <c r="H141" s="73"/>
      <c r="I141" s="88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89"/>
    </row>
    <row r="142" spans="1:26" ht="15.75" hidden="1" customHeight="1" x14ac:dyDescent="0.15">
      <c r="A142" s="65"/>
      <c r="B142" s="53"/>
      <c r="C142" s="73"/>
      <c r="D142" s="73"/>
      <c r="E142" s="73"/>
      <c r="F142" s="73"/>
      <c r="G142" s="73"/>
      <c r="H142" s="73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9"/>
    </row>
    <row r="143" spans="1:26" ht="15.75" hidden="1" customHeight="1" x14ac:dyDescent="0.15">
      <c r="A143" s="65"/>
      <c r="B143" s="53"/>
      <c r="C143" s="73"/>
      <c r="D143" s="73"/>
      <c r="E143" s="73"/>
      <c r="F143" s="73"/>
      <c r="G143" s="73"/>
      <c r="H143" s="73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9"/>
    </row>
    <row r="144" spans="1:26" ht="15.75" hidden="1" customHeight="1" x14ac:dyDescent="0.15">
      <c r="A144" s="65"/>
      <c r="B144" s="53"/>
      <c r="C144" s="73"/>
      <c r="D144" s="73"/>
      <c r="E144" s="73"/>
      <c r="F144" s="73"/>
      <c r="G144" s="73"/>
      <c r="H144" s="73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9"/>
    </row>
    <row r="145" spans="1:26" ht="20.100000000000001" customHeight="1" x14ac:dyDescent="0.15">
      <c r="A145" s="65"/>
      <c r="B145" s="53"/>
      <c r="C145" s="73"/>
      <c r="D145" s="73"/>
      <c r="E145" s="73"/>
      <c r="F145" s="73"/>
      <c r="G145" s="73"/>
      <c r="H145" s="73"/>
      <c r="I145" s="88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89"/>
    </row>
    <row r="146" spans="1:26" ht="20.100000000000001" customHeight="1" x14ac:dyDescent="0.15">
      <c r="A146" s="65"/>
      <c r="B146" s="53"/>
      <c r="C146" s="90" t="s">
        <v>112</v>
      </c>
      <c r="D146" s="91"/>
      <c r="E146" s="91"/>
      <c r="F146" s="91"/>
      <c r="G146" s="91"/>
      <c r="H146" s="92"/>
    </row>
    <row r="147" spans="1:26" ht="20.100000000000001" customHeight="1" x14ac:dyDescent="0.15">
      <c r="A147" s="65"/>
      <c r="B147" s="53"/>
      <c r="C147" s="69"/>
      <c r="D147" s="70"/>
      <c r="E147" s="70"/>
      <c r="F147" s="70"/>
      <c r="G147" s="70"/>
      <c r="H147" s="70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2"/>
    </row>
    <row r="148" spans="1:26" ht="20.100000000000001" customHeight="1" x14ac:dyDescent="0.15">
      <c r="A148" s="53"/>
      <c r="B148" s="53"/>
      <c r="C148" s="69"/>
      <c r="D148" s="101" t="s">
        <v>128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83"/>
    </row>
    <row r="149" spans="1:26" ht="20.100000000000001" customHeight="1" x14ac:dyDescent="0.15">
      <c r="A149" s="53">
        <f>IF(AND($I149&lt;&gt;"しない", $I149&lt;&gt;"する"), 1001, 0)</f>
        <v>0</v>
      </c>
      <c r="B149" s="53"/>
      <c r="C149" s="69"/>
      <c r="D149" s="76">
        <v>1</v>
      </c>
      <c r="E149" s="73" t="s">
        <v>129</v>
      </c>
      <c r="F149" s="73"/>
      <c r="G149" s="73"/>
      <c r="H149" s="73"/>
      <c r="I149" s="23" t="s">
        <v>136</v>
      </c>
      <c r="J149" s="45"/>
      <c r="K149" s="45"/>
      <c r="L149" s="45"/>
      <c r="M149" s="45"/>
      <c r="N149" s="73"/>
      <c r="O149" s="73"/>
      <c r="P149" s="73"/>
      <c r="Q149" s="73"/>
      <c r="R149" s="73"/>
      <c r="S149" s="73"/>
      <c r="T149" s="73"/>
      <c r="Z149" s="83"/>
    </row>
    <row r="150" spans="1:26" ht="20.100000000000001" customHeight="1" x14ac:dyDescent="0.15">
      <c r="A150" s="53"/>
      <c r="B150" s="53"/>
      <c r="C150" s="69"/>
      <c r="D150" s="73"/>
      <c r="E150" s="73"/>
      <c r="F150" s="73"/>
      <c r="G150" s="73"/>
      <c r="H150" s="73"/>
      <c r="I150" s="80"/>
      <c r="J150" s="78" t="s">
        <v>127</v>
      </c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83"/>
    </row>
    <row r="151" spans="1:26" ht="20.100000000000001" customHeight="1" x14ac:dyDescent="0.15">
      <c r="A151" s="65">
        <f>IF(AND($I149="する",TRIM($I151)=""), 1001, 0)</f>
        <v>0</v>
      </c>
      <c r="B151" s="53"/>
      <c r="C151" s="75"/>
      <c r="D151" s="76">
        <v>2</v>
      </c>
      <c r="E151" s="48" t="s">
        <v>0</v>
      </c>
      <c r="I151" s="21"/>
      <c r="J151" s="22"/>
      <c r="K151" s="22"/>
      <c r="L151" s="22"/>
      <c r="M151" s="22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4"/>
    </row>
    <row r="152" spans="1:26" ht="20.100000000000001" customHeight="1" x14ac:dyDescent="0.15">
      <c r="A152" s="65"/>
      <c r="B152" s="53"/>
      <c r="C152" s="75"/>
      <c r="D152" s="76"/>
      <c r="E152" s="73"/>
      <c r="F152" s="73"/>
      <c r="G152" s="73"/>
      <c r="H152" s="73"/>
      <c r="I152" s="77"/>
      <c r="J152" s="78" t="s">
        <v>145</v>
      </c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4"/>
    </row>
    <row r="153" spans="1:26" ht="20.100000000000001" customHeight="1" x14ac:dyDescent="0.15">
      <c r="A153" s="65">
        <f>IF(AND($I149="する",TRIM($I153)=""), 1001, 0)</f>
        <v>0</v>
      </c>
      <c r="B153" s="53"/>
      <c r="C153" s="75"/>
      <c r="D153" s="76">
        <v>3</v>
      </c>
      <c r="E153" s="48" t="s">
        <v>1</v>
      </c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74"/>
    </row>
    <row r="154" spans="1:26" ht="20.100000000000001" customHeight="1" x14ac:dyDescent="0.15">
      <c r="A154" s="65"/>
      <c r="B154" s="53"/>
      <c r="C154" s="75"/>
      <c r="D154" s="76"/>
      <c r="E154" s="73"/>
      <c r="F154" s="73"/>
      <c r="G154" s="73"/>
      <c r="H154" s="73"/>
      <c r="I154" s="80"/>
      <c r="J154" s="78" t="s">
        <v>92</v>
      </c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4"/>
    </row>
    <row r="155" spans="1:26" ht="20.100000000000001" customHeight="1" x14ac:dyDescent="0.15">
      <c r="A155" s="65"/>
      <c r="B155" s="53"/>
      <c r="C155" s="75"/>
      <c r="D155" s="76">
        <v>4</v>
      </c>
      <c r="E155" s="48" t="s">
        <v>117</v>
      </c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74"/>
    </row>
    <row r="156" spans="1:26" ht="20.100000000000001" customHeight="1" x14ac:dyDescent="0.15">
      <c r="A156" s="65"/>
      <c r="B156" s="53"/>
      <c r="C156" s="75"/>
      <c r="D156" s="76"/>
      <c r="E156" s="73"/>
      <c r="F156" s="73"/>
      <c r="G156" s="73"/>
      <c r="H156" s="73"/>
      <c r="I156" s="77"/>
      <c r="J156" s="78" t="s">
        <v>12</v>
      </c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4"/>
    </row>
    <row r="157" spans="1:26" ht="20.100000000000001" customHeight="1" x14ac:dyDescent="0.15">
      <c r="A157" s="65">
        <f>IF(AND($I149="する",TRIM($I157)=""), 1001, 0)</f>
        <v>0</v>
      </c>
      <c r="B157" s="53"/>
      <c r="C157" s="75"/>
      <c r="D157" s="76">
        <v>5</v>
      </c>
      <c r="E157" s="48" t="s">
        <v>118</v>
      </c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74"/>
    </row>
    <row r="158" spans="1:26" ht="20.100000000000001" customHeight="1" x14ac:dyDescent="0.15">
      <c r="A158" s="65"/>
      <c r="B158" s="53"/>
      <c r="C158" s="81"/>
      <c r="D158" s="73"/>
      <c r="E158" s="73"/>
      <c r="F158" s="73"/>
      <c r="G158" s="73"/>
      <c r="H158" s="73"/>
      <c r="I158" s="77"/>
      <c r="J158" s="78" t="s">
        <v>13</v>
      </c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4"/>
    </row>
    <row r="159" spans="1:26" ht="20.100000000000001" customHeight="1" x14ac:dyDescent="0.15">
      <c r="A159" s="65">
        <f>IF(AND($I149="する",NOT(AND(TRIM($I159)&lt;&gt;"",ISNUMBER(VALUE(SUBSTITUTE($I159,"-","")))))), 1001, 0)</f>
        <v>0</v>
      </c>
      <c r="B159" s="53"/>
      <c r="C159" s="75"/>
      <c r="D159" s="76">
        <v>6</v>
      </c>
      <c r="E159" s="48" t="s">
        <v>6</v>
      </c>
      <c r="I159" s="23"/>
      <c r="J159" s="23"/>
      <c r="K159" s="23"/>
      <c r="L159" s="23"/>
      <c r="M159" s="2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4"/>
    </row>
    <row r="160" spans="1:26" ht="20.100000000000001" customHeight="1" x14ac:dyDescent="0.15">
      <c r="A160" s="65"/>
      <c r="B160" s="53"/>
      <c r="C160" s="81"/>
      <c r="D160" s="73"/>
      <c r="E160" s="73"/>
      <c r="F160" s="73"/>
      <c r="G160" s="73"/>
      <c r="H160" s="73"/>
      <c r="I160" s="77"/>
      <c r="J160" s="78" t="s">
        <v>133</v>
      </c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4"/>
    </row>
    <row r="161" spans="1:26" ht="20.100000000000001" customHeight="1" x14ac:dyDescent="0.15">
      <c r="A161" s="65">
        <f>IF(AND($I149="する",AND(TRIM($I161)&lt;&gt;"",NOT(ISNUMBER(VALUE(SUBSTITUTE($I161,"-","")))))), 1001, 0)</f>
        <v>0</v>
      </c>
      <c r="B161" s="53"/>
      <c r="C161" s="75"/>
      <c r="D161" s="76">
        <v>7</v>
      </c>
      <c r="E161" s="48" t="s">
        <v>7</v>
      </c>
      <c r="I161" s="23"/>
      <c r="J161" s="23"/>
      <c r="K161" s="23"/>
      <c r="L161" s="23"/>
      <c r="M161" s="2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4"/>
    </row>
    <row r="162" spans="1:26" ht="20.100000000000001" customHeight="1" x14ac:dyDescent="0.15">
      <c r="A162" s="65"/>
      <c r="B162" s="53"/>
      <c r="C162" s="81"/>
      <c r="D162" s="73"/>
      <c r="E162" s="73"/>
      <c r="F162" s="73"/>
      <c r="G162" s="73"/>
      <c r="H162" s="73"/>
      <c r="I162" s="77"/>
      <c r="J162" s="78" t="s">
        <v>122</v>
      </c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4"/>
    </row>
    <row r="163" spans="1:26" ht="20.100000000000001" customHeight="1" x14ac:dyDescent="0.15">
      <c r="A163" s="65"/>
      <c r="B163" s="53"/>
      <c r="C163" s="84"/>
      <c r="D163" s="85"/>
      <c r="E163" s="85"/>
      <c r="F163" s="85"/>
      <c r="G163" s="85"/>
      <c r="H163" s="85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7"/>
    </row>
    <row r="164" spans="1:26" ht="20.100000000000001" customHeight="1" x14ac:dyDescent="0.15">
      <c r="A164" s="65"/>
      <c r="B164" s="53"/>
      <c r="C164" s="73"/>
      <c r="D164" s="73"/>
      <c r="E164" s="73"/>
      <c r="F164" s="73"/>
      <c r="G164" s="73"/>
      <c r="H164" s="73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9"/>
    </row>
    <row r="165" spans="1:26" ht="20.100000000000001" customHeight="1" x14ac:dyDescent="0.15">
      <c r="A165" s="65"/>
      <c r="B165" s="53"/>
      <c r="C165" s="73"/>
      <c r="D165" s="73"/>
      <c r="E165" s="73"/>
      <c r="F165" s="73"/>
      <c r="G165" s="73"/>
      <c r="H165" s="73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9"/>
    </row>
    <row r="166" spans="1:26" ht="20.100000000000001" customHeight="1" x14ac:dyDescent="0.15">
      <c r="A166" s="65"/>
      <c r="B166" s="53"/>
      <c r="C166" s="90" t="s">
        <v>113</v>
      </c>
      <c r="D166" s="91"/>
      <c r="E166" s="91"/>
      <c r="F166" s="91"/>
      <c r="G166" s="91"/>
      <c r="H166" s="92"/>
    </row>
    <row r="167" spans="1:26" ht="20.100000000000001" customHeight="1" x14ac:dyDescent="0.15">
      <c r="A167" s="65"/>
      <c r="B167" s="53"/>
      <c r="C167" s="69"/>
      <c r="D167" s="70"/>
      <c r="E167" s="70"/>
      <c r="F167" s="70"/>
      <c r="G167" s="70"/>
      <c r="H167" s="70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2"/>
    </row>
    <row r="168" spans="1:26" ht="20.100000000000001" customHeight="1" x14ac:dyDescent="0.15">
      <c r="A168" s="65">
        <f>IF(TRIM($I168)="", 1001, 0)</f>
        <v>1001</v>
      </c>
      <c r="B168" s="53"/>
      <c r="C168" s="75"/>
      <c r="D168" s="76">
        <v>1</v>
      </c>
      <c r="E168" s="48" t="s">
        <v>9</v>
      </c>
      <c r="I168" s="32"/>
      <c r="J168" s="33"/>
      <c r="K168" s="33"/>
      <c r="L168" s="33"/>
      <c r="M168" s="33"/>
      <c r="N168" s="73" t="s">
        <v>90</v>
      </c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4"/>
    </row>
    <row r="169" spans="1:26" ht="30" customHeight="1" x14ac:dyDescent="0.15">
      <c r="A169" s="65"/>
      <c r="B169" s="53"/>
      <c r="C169" s="81"/>
      <c r="D169" s="73"/>
      <c r="E169" s="73"/>
      <c r="F169" s="73"/>
      <c r="G169" s="73"/>
      <c r="H169" s="73"/>
      <c r="I169" s="77"/>
      <c r="J169" s="95" t="str">
        <f>"例)10　"&amp;今年 &amp; "12月31日現在までの営業年数を入力してください。
創業から申請日まで（組織変更、合併等による期間の通算可）。１年に満たない場合は0を入力してください。"</f>
        <v>例)10　令和6年12月31日現在までの営業年数を入力してください。
創業から申請日まで（組織変更、合併等による期間の通算可）。１年に満たない場合は0を入力してください。</v>
      </c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4"/>
    </row>
    <row r="170" spans="1:26" ht="20.100000000000001" customHeight="1" x14ac:dyDescent="0.15">
      <c r="A170" s="65">
        <f>IF(AND($I170&lt;&gt;"なし", $I170&lt;&gt;"会社更生法", $I170&lt;&gt;"民事再生法"), 1001, 0)</f>
        <v>1001</v>
      </c>
      <c r="B170" s="53"/>
      <c r="C170" s="75"/>
      <c r="D170" s="76">
        <v>2</v>
      </c>
      <c r="E170" s="48" t="s">
        <v>19</v>
      </c>
      <c r="I170" s="23"/>
      <c r="J170" s="23"/>
      <c r="K170" s="23"/>
      <c r="L170" s="23"/>
      <c r="M170" s="2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4"/>
    </row>
    <row r="171" spans="1:26" ht="20.100000000000001" customHeight="1" x14ac:dyDescent="0.15">
      <c r="A171" s="65"/>
      <c r="B171" s="53"/>
      <c r="C171" s="81"/>
      <c r="D171" s="73"/>
      <c r="E171" s="73"/>
      <c r="F171" s="73"/>
      <c r="G171" s="73"/>
      <c r="H171" s="73"/>
      <c r="I171" s="77"/>
      <c r="J171" s="78" t="s">
        <v>11</v>
      </c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4"/>
    </row>
    <row r="172" spans="1:26" ht="20.100000000000001" customHeight="1" x14ac:dyDescent="0.15">
      <c r="A172" s="65">
        <f>IF(AND(OR(I170="会社更生法",I170="民事再生法"), AND(TRIM($I172)="", TRIM($I174)="")), 1001, 0)</f>
        <v>0</v>
      </c>
      <c r="B172" s="53"/>
      <c r="C172" s="75"/>
      <c r="D172" s="76">
        <v>3</v>
      </c>
      <c r="E172" s="73" t="s">
        <v>20</v>
      </c>
      <c r="F172" s="73"/>
      <c r="G172" s="73"/>
      <c r="H172" s="73"/>
      <c r="I172" s="25"/>
      <c r="J172" s="26"/>
      <c r="K172" s="26"/>
      <c r="L172" s="26"/>
      <c r="M172" s="26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4"/>
    </row>
    <row r="173" spans="1:26" ht="20.100000000000001" customHeight="1" x14ac:dyDescent="0.15">
      <c r="A173" s="65"/>
      <c r="B173" s="53"/>
      <c r="C173" s="75"/>
      <c r="D173" s="76"/>
      <c r="E173" s="73"/>
      <c r="F173" s="73"/>
      <c r="G173" s="73"/>
      <c r="H173" s="73"/>
      <c r="I173" s="77"/>
      <c r="J173" s="78" t="str">
        <f>日付例&amp;"　年月日を入力してください。"</f>
        <v>例)2024/4/1、R6/4/1　年月日を入力してください。</v>
      </c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4"/>
    </row>
    <row r="174" spans="1:26" ht="20.100000000000001" customHeight="1" x14ac:dyDescent="0.15">
      <c r="A174" s="65">
        <f>IF(AND(OR(I170="会社更生法",I170="民事再生法"), AND(TRIM($I172)="", TRIM($I174)="")), 1001, 0)</f>
        <v>0</v>
      </c>
      <c r="B174" s="53"/>
      <c r="C174" s="75"/>
      <c r="D174" s="76">
        <v>4</v>
      </c>
      <c r="E174" s="73" t="s">
        <v>21</v>
      </c>
      <c r="F174" s="73"/>
      <c r="G174" s="73"/>
      <c r="H174" s="73"/>
      <c r="I174" s="25"/>
      <c r="J174" s="26"/>
      <c r="K174" s="26"/>
      <c r="L174" s="26"/>
      <c r="M174" s="26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4"/>
    </row>
    <row r="175" spans="1:26" ht="30" customHeight="1" x14ac:dyDescent="0.15">
      <c r="A175" s="65"/>
      <c r="B175" s="53"/>
      <c r="C175" s="75"/>
      <c r="D175" s="76"/>
      <c r="E175" s="73"/>
      <c r="F175" s="73"/>
      <c r="G175" s="73"/>
      <c r="H175" s="73"/>
      <c r="I175" s="77"/>
      <c r="J175" s="102" t="str">
        <f>日付例&amp;"　年月日を入力してください。"</f>
        <v>例)2024/4/1、R6/4/1　年月日を入力してください。</v>
      </c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74"/>
    </row>
    <row r="176" spans="1:26" ht="20.100000000000001" customHeight="1" x14ac:dyDescent="0.15">
      <c r="A176" s="65"/>
      <c r="B176" s="53"/>
      <c r="C176" s="69"/>
      <c r="D176" s="76">
        <v>5</v>
      </c>
      <c r="E176" s="48" t="s">
        <v>27</v>
      </c>
      <c r="H176" s="104"/>
      <c r="I176" s="105" t="s">
        <v>26</v>
      </c>
      <c r="J176" s="106"/>
      <c r="K176" s="106"/>
      <c r="L176" s="106"/>
      <c r="M176" s="107"/>
      <c r="N176" s="108" t="s">
        <v>25</v>
      </c>
      <c r="O176" s="109"/>
      <c r="P176" s="110"/>
      <c r="Q176" s="108" t="s">
        <v>24</v>
      </c>
      <c r="R176" s="109"/>
      <c r="S176" s="109"/>
      <c r="T176" s="111" t="s">
        <v>23</v>
      </c>
      <c r="U176" s="109"/>
      <c r="V176" s="109"/>
      <c r="W176" s="109"/>
      <c r="X176" s="109"/>
      <c r="Y176" s="112"/>
      <c r="Z176" s="74"/>
    </row>
    <row r="177" spans="1:27" ht="20.100000000000001" customHeight="1" x14ac:dyDescent="0.15">
      <c r="A177" s="65">
        <f>IF(OR(TRIM($I177)="",TRIM($N177)="",TRIM($Q177)=""), 1001, 0)</f>
        <v>1001</v>
      </c>
      <c r="B177" s="53"/>
      <c r="C177" s="75"/>
      <c r="D177" s="76"/>
      <c r="H177" s="104"/>
      <c r="I177" s="27"/>
      <c r="J177" s="28"/>
      <c r="K177" s="28"/>
      <c r="L177" s="28"/>
      <c r="M177" s="29"/>
      <c r="N177" s="30"/>
      <c r="O177" s="28"/>
      <c r="P177" s="29"/>
      <c r="Q177" s="30"/>
      <c r="R177" s="28"/>
      <c r="S177" s="31"/>
      <c r="T177" s="113">
        <f>SUM(I177:S177)</f>
        <v>0</v>
      </c>
      <c r="U177" s="114"/>
      <c r="V177" s="114"/>
      <c r="W177" s="114"/>
      <c r="X177" s="114"/>
      <c r="Y177" s="115"/>
      <c r="Z177" s="74"/>
    </row>
    <row r="178" spans="1:27" ht="20.100000000000001" customHeight="1" x14ac:dyDescent="0.15">
      <c r="A178" s="65"/>
      <c r="B178" s="53"/>
      <c r="C178" s="75"/>
      <c r="D178" s="76"/>
      <c r="E178" s="73"/>
      <c r="F178" s="73"/>
      <c r="G178" s="73"/>
      <c r="H178" s="73"/>
      <c r="I178" s="77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74"/>
    </row>
    <row r="179" spans="1:27" ht="20.100000000000001" customHeight="1" x14ac:dyDescent="0.15">
      <c r="A179" s="65">
        <f>IF(TRIM($I179)="", 1001, 0)</f>
        <v>1001</v>
      </c>
      <c r="B179" s="53"/>
      <c r="C179" s="75"/>
      <c r="D179" s="76">
        <v>6</v>
      </c>
      <c r="E179" s="48" t="s">
        <v>14</v>
      </c>
      <c r="I179" s="32"/>
      <c r="J179" s="34"/>
      <c r="K179" s="34"/>
      <c r="L179" s="34"/>
      <c r="M179" s="34"/>
      <c r="N179" s="73" t="s">
        <v>91</v>
      </c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4"/>
    </row>
    <row r="180" spans="1:27" ht="20.100000000000001" customHeight="1" x14ac:dyDescent="0.15">
      <c r="A180" s="65"/>
      <c r="B180" s="53"/>
      <c r="C180" s="75"/>
      <c r="D180" s="76"/>
      <c r="E180" s="73"/>
      <c r="F180" s="73"/>
      <c r="G180" s="73"/>
      <c r="H180" s="73"/>
      <c r="I180" s="77"/>
      <c r="J180" s="95" t="s">
        <v>137</v>
      </c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74"/>
    </row>
    <row r="181" spans="1:27" ht="20.100000000000001" customHeight="1" x14ac:dyDescent="0.15">
      <c r="A181" s="65">
        <f>IF(TRIM($I181)="", 1001, 0)</f>
        <v>1001</v>
      </c>
      <c r="B181" s="53"/>
      <c r="C181" s="75"/>
      <c r="D181" s="76">
        <v>7</v>
      </c>
      <c r="E181" s="48" t="s">
        <v>22</v>
      </c>
      <c r="I181" s="23"/>
      <c r="J181" s="23"/>
      <c r="K181" s="23"/>
      <c r="L181" s="23"/>
      <c r="M181" s="23"/>
      <c r="N181" s="73" t="s">
        <v>90</v>
      </c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4"/>
    </row>
    <row r="182" spans="1:27" ht="20.100000000000001" customHeight="1" x14ac:dyDescent="0.15">
      <c r="A182" s="65"/>
      <c r="B182" s="53"/>
      <c r="C182" s="75"/>
      <c r="D182" s="76"/>
      <c r="E182" s="73"/>
      <c r="F182" s="73"/>
      <c r="G182" s="73"/>
      <c r="H182" s="73"/>
      <c r="I182" s="77"/>
      <c r="J182" s="78" t="s">
        <v>141</v>
      </c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4"/>
    </row>
    <row r="183" spans="1:27" ht="20.100000000000001" customHeight="1" x14ac:dyDescent="0.15">
      <c r="A183" s="65"/>
      <c r="B183" s="53"/>
      <c r="C183" s="75"/>
      <c r="D183" s="76">
        <v>8</v>
      </c>
      <c r="E183" s="48" t="s">
        <v>18</v>
      </c>
      <c r="I183" s="25"/>
      <c r="J183" s="26"/>
      <c r="K183" s="26"/>
      <c r="L183" s="26"/>
      <c r="M183" s="26"/>
      <c r="N183" s="117" t="s">
        <v>15</v>
      </c>
      <c r="O183" s="25"/>
      <c r="P183" s="26"/>
      <c r="Q183" s="26"/>
      <c r="R183" s="73" t="s">
        <v>16</v>
      </c>
      <c r="S183" s="73"/>
      <c r="T183" s="73"/>
      <c r="U183" s="73"/>
      <c r="V183" s="73"/>
      <c r="W183" s="73"/>
      <c r="X183" s="73"/>
      <c r="Y183" s="73"/>
      <c r="Z183" s="74"/>
    </row>
    <row r="184" spans="1:27" ht="20.100000000000001" customHeight="1" x14ac:dyDescent="0.15">
      <c r="A184" s="65"/>
      <c r="B184" s="53"/>
      <c r="C184" s="75"/>
      <c r="D184" s="76"/>
      <c r="E184" s="73"/>
      <c r="F184" s="73"/>
      <c r="G184" s="73"/>
      <c r="H184" s="73"/>
      <c r="I184" s="77"/>
      <c r="J184" s="78" t="str">
        <f>日付例&amp;"　年月日を入力してください。"</f>
        <v>例)2024/4/1、R6/4/1　年月日を入力してください。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4"/>
    </row>
    <row r="185" spans="1:27" ht="74.099999999999994" customHeight="1" x14ac:dyDescent="0.15">
      <c r="A185" s="65"/>
      <c r="B185" s="53"/>
      <c r="C185" s="75"/>
      <c r="D185" s="118">
        <v>9</v>
      </c>
      <c r="E185" s="119" t="s">
        <v>28</v>
      </c>
      <c r="F185" s="119"/>
      <c r="G185" s="119"/>
      <c r="H185" s="119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74"/>
      <c r="AA185" s="73"/>
    </row>
    <row r="186" spans="1:27" ht="20.100000000000001" customHeight="1" x14ac:dyDescent="0.15">
      <c r="A186" s="65"/>
      <c r="B186" s="53"/>
      <c r="C186" s="75"/>
      <c r="D186" s="76"/>
      <c r="E186" s="73"/>
      <c r="F186" s="73"/>
      <c r="G186" s="73"/>
      <c r="H186" s="73"/>
      <c r="I186" s="77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4"/>
    </row>
    <row r="187" spans="1:27" ht="75.95" customHeight="1" x14ac:dyDescent="0.15">
      <c r="A187" s="65"/>
      <c r="B187" s="53"/>
      <c r="C187" s="75"/>
      <c r="D187" s="118">
        <v>10</v>
      </c>
      <c r="E187" s="119" t="s">
        <v>29</v>
      </c>
      <c r="F187" s="119"/>
      <c r="G187" s="119"/>
      <c r="H187" s="119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74"/>
      <c r="AA187" s="73"/>
    </row>
    <row r="188" spans="1:27" ht="20.100000000000001" customHeight="1" x14ac:dyDescent="0.15">
      <c r="A188" s="65"/>
      <c r="B188" s="53"/>
      <c r="C188" s="75"/>
      <c r="D188" s="76"/>
      <c r="E188" s="73"/>
      <c r="F188" s="73"/>
      <c r="G188" s="73"/>
      <c r="H188" s="73"/>
      <c r="I188" s="77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4"/>
    </row>
    <row r="189" spans="1:27" ht="20.100000000000001" customHeight="1" x14ac:dyDescent="0.15">
      <c r="A189" s="65"/>
      <c r="B189" s="53"/>
      <c r="C189" s="84"/>
      <c r="D189" s="85"/>
      <c r="E189" s="85"/>
      <c r="F189" s="85"/>
      <c r="G189" s="85"/>
      <c r="H189" s="85"/>
      <c r="I189" s="85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7"/>
    </row>
    <row r="190" spans="1:27" ht="20.100000000000001" customHeight="1" x14ac:dyDescent="0.15">
      <c r="A190" s="65"/>
      <c r="B190" s="53"/>
      <c r="C190" s="73"/>
      <c r="D190" s="73"/>
      <c r="E190" s="73"/>
      <c r="F190" s="73"/>
      <c r="G190" s="73"/>
      <c r="H190" s="73"/>
      <c r="I190" s="73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120"/>
      <c r="AA190" s="73"/>
    </row>
    <row r="191" spans="1:27" ht="20.100000000000001" customHeight="1" x14ac:dyDescent="0.15">
      <c r="A191" s="65"/>
      <c r="B191" s="53"/>
      <c r="C191" s="73"/>
      <c r="D191" s="73"/>
      <c r="E191" s="73"/>
      <c r="F191" s="73"/>
      <c r="G191" s="73"/>
      <c r="H191" s="73"/>
      <c r="I191" s="88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89"/>
    </row>
    <row r="192" spans="1:27" ht="20.100000000000001" customHeight="1" x14ac:dyDescent="0.15">
      <c r="A192" s="65"/>
      <c r="B192" s="53"/>
      <c r="C192" s="90" t="s">
        <v>114</v>
      </c>
      <c r="D192" s="91"/>
      <c r="E192" s="91"/>
      <c r="F192" s="91"/>
      <c r="G192" s="91"/>
      <c r="H192" s="92"/>
    </row>
    <row r="193" spans="1:27" ht="20.100000000000001" customHeight="1" x14ac:dyDescent="0.15">
      <c r="A193" s="65"/>
      <c r="B193" s="53"/>
      <c r="C193" s="69"/>
      <c r="D193" s="70"/>
      <c r="E193" s="70"/>
      <c r="F193" s="70"/>
      <c r="G193" s="70"/>
      <c r="H193" s="70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2"/>
    </row>
    <row r="194" spans="1:27" ht="20.100000000000001" customHeight="1" x14ac:dyDescent="0.15">
      <c r="A194" s="65"/>
      <c r="B194" s="53"/>
      <c r="C194" s="69"/>
      <c r="D194" s="121" t="s">
        <v>95</v>
      </c>
      <c r="E194" s="122"/>
      <c r="F194" s="122"/>
      <c r="G194" s="122"/>
      <c r="H194" s="122"/>
      <c r="I194" s="122"/>
      <c r="J194" s="121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74"/>
    </row>
    <row r="195" spans="1:27" ht="20.100000000000001" customHeight="1" x14ac:dyDescent="0.15">
      <c r="A195" s="65"/>
      <c r="B195" s="53"/>
      <c r="C195" s="69"/>
      <c r="D195" s="123"/>
      <c r="E195" s="124" t="s">
        <v>30</v>
      </c>
      <c r="F195" s="124"/>
      <c r="G195" s="124"/>
      <c r="H195" s="125"/>
      <c r="I195" s="126" t="s">
        <v>31</v>
      </c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5"/>
      <c r="U195" s="126" t="s">
        <v>32</v>
      </c>
      <c r="V195" s="124"/>
      <c r="W195" s="127"/>
      <c r="X195" s="127"/>
      <c r="Y195" s="128" t="s">
        <v>123</v>
      </c>
      <c r="Z195" s="74"/>
    </row>
    <row r="196" spans="1:27" ht="42" customHeight="1" x14ac:dyDescent="0.15">
      <c r="A196" s="65"/>
      <c r="B196" s="53"/>
      <c r="C196" s="69"/>
      <c r="D196" s="129">
        <v>1</v>
      </c>
      <c r="E196" s="39"/>
      <c r="F196" s="40"/>
      <c r="G196" s="40"/>
      <c r="H196" s="41"/>
      <c r="I196" s="42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1"/>
      <c r="U196" s="12"/>
      <c r="V196" s="13"/>
      <c r="W196" s="13"/>
      <c r="X196" s="13"/>
      <c r="Y196" s="14"/>
      <c r="Z196" s="74"/>
    </row>
    <row r="197" spans="1:27" ht="42" customHeight="1" x14ac:dyDescent="0.15">
      <c r="A197" s="65"/>
      <c r="B197" s="53"/>
      <c r="C197" s="69"/>
      <c r="D197" s="130">
        <v>2</v>
      </c>
      <c r="E197" s="18"/>
      <c r="F197" s="19"/>
      <c r="G197" s="19"/>
      <c r="H197" s="20"/>
      <c r="I197" s="43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20"/>
      <c r="U197" s="15"/>
      <c r="V197" s="16"/>
      <c r="W197" s="16"/>
      <c r="X197" s="16"/>
      <c r="Y197" s="17"/>
      <c r="Z197" s="74"/>
    </row>
    <row r="198" spans="1:27" ht="42" customHeight="1" x14ac:dyDescent="0.15">
      <c r="A198" s="65"/>
      <c r="B198" s="53"/>
      <c r="C198" s="69"/>
      <c r="D198" s="130">
        <v>3</v>
      </c>
      <c r="E198" s="18"/>
      <c r="F198" s="19"/>
      <c r="G198" s="19"/>
      <c r="H198" s="20"/>
      <c r="I198" s="43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20"/>
      <c r="U198" s="15"/>
      <c r="V198" s="16"/>
      <c r="W198" s="16"/>
      <c r="X198" s="16"/>
      <c r="Y198" s="17"/>
      <c r="Z198" s="74"/>
    </row>
    <row r="199" spans="1:27" ht="42" customHeight="1" x14ac:dyDescent="0.15">
      <c r="A199" s="65"/>
      <c r="B199" s="53"/>
      <c r="C199" s="69"/>
      <c r="D199" s="130">
        <v>4</v>
      </c>
      <c r="E199" s="18"/>
      <c r="F199" s="19"/>
      <c r="G199" s="19"/>
      <c r="H199" s="20"/>
      <c r="I199" s="43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20"/>
      <c r="U199" s="15"/>
      <c r="V199" s="16"/>
      <c r="W199" s="16"/>
      <c r="X199" s="16"/>
      <c r="Y199" s="17"/>
      <c r="Z199" s="74"/>
    </row>
    <row r="200" spans="1:27" ht="42" customHeight="1" x14ac:dyDescent="0.15">
      <c r="A200" s="65"/>
      <c r="B200" s="53"/>
      <c r="C200" s="69"/>
      <c r="D200" s="131">
        <v>5</v>
      </c>
      <c r="E200" s="35"/>
      <c r="F200" s="36"/>
      <c r="G200" s="36"/>
      <c r="H200" s="37"/>
      <c r="I200" s="38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7"/>
      <c r="U200" s="9"/>
      <c r="V200" s="10"/>
      <c r="W200" s="10"/>
      <c r="X200" s="10"/>
      <c r="Y200" s="11"/>
      <c r="Z200" s="74"/>
    </row>
    <row r="201" spans="1:27" ht="20.100000000000001" customHeight="1" x14ac:dyDescent="0.15">
      <c r="A201" s="65"/>
      <c r="B201" s="53"/>
      <c r="C201" s="75"/>
      <c r="D201" s="76"/>
      <c r="E201" s="71"/>
      <c r="F201" s="71"/>
      <c r="G201" s="71"/>
      <c r="H201" s="71"/>
      <c r="I201" s="132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74"/>
    </row>
    <row r="202" spans="1:27" ht="20.100000000000001" customHeight="1" x14ac:dyDescent="0.15">
      <c r="A202" s="65"/>
      <c r="B202" s="53"/>
      <c r="C202" s="84"/>
      <c r="D202" s="85"/>
      <c r="E202" s="85"/>
      <c r="F202" s="85"/>
      <c r="G202" s="85"/>
      <c r="H202" s="85"/>
      <c r="I202" s="85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7"/>
    </row>
    <row r="203" spans="1:27" ht="20.100000000000001" customHeight="1" x14ac:dyDescent="0.15">
      <c r="A203" s="65"/>
      <c r="B203" s="53"/>
      <c r="C203" s="73"/>
      <c r="D203" s="73"/>
      <c r="E203" s="73"/>
      <c r="F203" s="73"/>
      <c r="G203" s="73"/>
      <c r="H203" s="73"/>
      <c r="I203" s="73"/>
      <c r="J203" s="88"/>
      <c r="K203" s="88"/>
      <c r="L203" s="88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89"/>
      <c r="AA203" s="73"/>
    </row>
    <row r="204" spans="1:27" ht="20.100000000000001" customHeight="1" x14ac:dyDescent="0.15">
      <c r="A204" s="65"/>
      <c r="B204" s="53"/>
      <c r="C204" s="73"/>
      <c r="D204" s="73"/>
      <c r="E204" s="73"/>
      <c r="F204" s="73"/>
      <c r="G204" s="73"/>
      <c r="H204" s="73"/>
      <c r="I204" s="73"/>
      <c r="J204" s="88"/>
      <c r="K204" s="88"/>
      <c r="L204" s="88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89"/>
      <c r="AA204" s="73"/>
    </row>
    <row r="205" spans="1:27" ht="20.100000000000001" customHeight="1" x14ac:dyDescent="0.15">
      <c r="A205" s="65"/>
      <c r="B205" s="53"/>
      <c r="C205" s="90" t="s">
        <v>115</v>
      </c>
      <c r="D205" s="91"/>
      <c r="E205" s="91"/>
      <c r="F205" s="91"/>
      <c r="G205" s="91"/>
      <c r="H205" s="91"/>
      <c r="I205" s="134"/>
    </row>
    <row r="206" spans="1:27" ht="20.100000000000001" customHeight="1" x14ac:dyDescent="0.15">
      <c r="A206" s="65"/>
      <c r="B206" s="53"/>
      <c r="C206" s="69"/>
      <c r="D206" s="70"/>
      <c r="E206" s="70"/>
      <c r="F206" s="70"/>
      <c r="G206" s="70"/>
      <c r="H206" s="70"/>
      <c r="I206" s="70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2"/>
    </row>
    <row r="207" spans="1:27" ht="27.95" hidden="1" customHeight="1" x14ac:dyDescent="0.15">
      <c r="A207" s="65"/>
      <c r="B207" s="53"/>
      <c r="C207" s="69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74"/>
    </row>
    <row r="208" spans="1:27" ht="42.95" customHeight="1" x14ac:dyDescent="0.15">
      <c r="A208" s="65"/>
      <c r="B208" s="53"/>
      <c r="C208" s="69"/>
      <c r="D208" s="136" t="s">
        <v>125</v>
      </c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74"/>
    </row>
    <row r="209" spans="1:26" ht="20.100000000000001" customHeight="1" x14ac:dyDescent="0.15">
      <c r="A209" s="65">
        <f>IF(COUNTIF(E211:E248,"○")+COUNTIF(E252:E269,"○")&lt;1, 1001, 0)</f>
        <v>1001</v>
      </c>
      <c r="B209" s="170"/>
      <c r="C209" s="69"/>
      <c r="D209" s="89" t="s">
        <v>88</v>
      </c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74"/>
    </row>
    <row r="210" spans="1:26" ht="20.100000000000001" customHeight="1" x14ac:dyDescent="0.15">
      <c r="A210" s="65">
        <f>IF(COUNTIF(E211:E248,"○")&gt;7,1001,0)</f>
        <v>0</v>
      </c>
      <c r="B210" s="170"/>
      <c r="C210" s="69"/>
      <c r="D210" s="138"/>
      <c r="E210" s="139" t="s">
        <v>33</v>
      </c>
      <c r="F210" s="140" t="s">
        <v>34</v>
      </c>
      <c r="G210" s="141"/>
      <c r="H210" s="141"/>
      <c r="I210" s="141"/>
      <c r="J210" s="141"/>
      <c r="K210" s="141"/>
      <c r="L210" s="142"/>
      <c r="M210" s="140" t="s">
        <v>89</v>
      </c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3"/>
      <c r="Z210" s="74"/>
    </row>
    <row r="211" spans="1:26" ht="20.100000000000001" customHeight="1" x14ac:dyDescent="0.15">
      <c r="A211" s="65"/>
      <c r="B211" s="53"/>
      <c r="C211" s="69"/>
      <c r="D211" s="144">
        <v>1</v>
      </c>
      <c r="E211" s="1"/>
      <c r="F211" s="145" t="s">
        <v>35</v>
      </c>
      <c r="G211" s="146"/>
      <c r="H211" s="146"/>
      <c r="I211" s="146"/>
      <c r="J211" s="146"/>
      <c r="K211" s="146"/>
      <c r="L211" s="147"/>
      <c r="M211" s="148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50"/>
      <c r="Z211" s="74"/>
    </row>
    <row r="212" spans="1:26" ht="20.100000000000001" customHeight="1" x14ac:dyDescent="0.15">
      <c r="A212" s="65"/>
      <c r="B212" s="53"/>
      <c r="C212" s="69"/>
      <c r="D212" s="144">
        <v>2</v>
      </c>
      <c r="E212" s="1"/>
      <c r="F212" s="151" t="s">
        <v>36</v>
      </c>
      <c r="G212" s="152"/>
      <c r="H212" s="152"/>
      <c r="I212" s="152"/>
      <c r="J212" s="152"/>
      <c r="K212" s="152"/>
      <c r="L212" s="153"/>
      <c r="M212" s="154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6"/>
      <c r="Z212" s="74"/>
    </row>
    <row r="213" spans="1:26" ht="20.100000000000001" customHeight="1" x14ac:dyDescent="0.15">
      <c r="A213" s="65"/>
      <c r="B213" s="53"/>
      <c r="C213" s="69"/>
      <c r="D213" s="144">
        <v>3</v>
      </c>
      <c r="E213" s="1"/>
      <c r="F213" s="151" t="s">
        <v>37</v>
      </c>
      <c r="G213" s="152"/>
      <c r="H213" s="152"/>
      <c r="I213" s="152"/>
      <c r="J213" s="152"/>
      <c r="K213" s="152"/>
      <c r="L213" s="153"/>
      <c r="M213" s="154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6"/>
      <c r="Z213" s="74"/>
    </row>
    <row r="214" spans="1:26" ht="20.100000000000001" customHeight="1" x14ac:dyDescent="0.15">
      <c r="A214" s="65"/>
      <c r="B214" s="53"/>
      <c r="C214" s="69"/>
      <c r="D214" s="144">
        <v>4</v>
      </c>
      <c r="E214" s="1"/>
      <c r="F214" s="151" t="s">
        <v>38</v>
      </c>
      <c r="G214" s="152"/>
      <c r="H214" s="152"/>
      <c r="I214" s="152"/>
      <c r="J214" s="152"/>
      <c r="K214" s="152"/>
      <c r="L214" s="153"/>
      <c r="M214" s="154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6"/>
      <c r="Z214" s="74"/>
    </row>
    <row r="215" spans="1:26" ht="20.100000000000001" customHeight="1" x14ac:dyDescent="0.15">
      <c r="A215" s="65"/>
      <c r="B215" s="53"/>
      <c r="C215" s="69"/>
      <c r="D215" s="144">
        <v>5</v>
      </c>
      <c r="E215" s="1"/>
      <c r="F215" s="151" t="s">
        <v>39</v>
      </c>
      <c r="G215" s="152"/>
      <c r="H215" s="152"/>
      <c r="I215" s="152"/>
      <c r="J215" s="152"/>
      <c r="K215" s="152"/>
      <c r="L215" s="153"/>
      <c r="M215" s="154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6"/>
      <c r="Z215" s="74"/>
    </row>
    <row r="216" spans="1:26" ht="20.100000000000001" customHeight="1" x14ac:dyDescent="0.15">
      <c r="A216" s="65"/>
      <c r="B216" s="53"/>
      <c r="C216" s="69"/>
      <c r="D216" s="144">
        <v>6</v>
      </c>
      <c r="E216" s="1"/>
      <c r="F216" s="151" t="s">
        <v>40</v>
      </c>
      <c r="G216" s="152"/>
      <c r="H216" s="152"/>
      <c r="I216" s="152"/>
      <c r="J216" s="152"/>
      <c r="K216" s="152"/>
      <c r="L216" s="153"/>
      <c r="M216" s="154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6"/>
      <c r="Z216" s="74"/>
    </row>
    <row r="217" spans="1:26" ht="20.100000000000001" customHeight="1" x14ac:dyDescent="0.15">
      <c r="A217" s="65"/>
      <c r="B217" s="53"/>
      <c r="C217" s="69"/>
      <c r="D217" s="144">
        <v>7</v>
      </c>
      <c r="E217" s="1"/>
      <c r="F217" s="151" t="s">
        <v>41</v>
      </c>
      <c r="G217" s="152"/>
      <c r="H217" s="152"/>
      <c r="I217" s="152"/>
      <c r="J217" s="152"/>
      <c r="K217" s="152"/>
      <c r="L217" s="153"/>
      <c r="M217" s="154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  <c r="Z217" s="74"/>
    </row>
    <row r="218" spans="1:26" ht="20.100000000000001" customHeight="1" x14ac:dyDescent="0.15">
      <c r="A218" s="65"/>
      <c r="B218" s="53"/>
      <c r="C218" s="69"/>
      <c r="D218" s="144">
        <v>8</v>
      </c>
      <c r="E218" s="1"/>
      <c r="F218" s="151" t="s">
        <v>42</v>
      </c>
      <c r="G218" s="152"/>
      <c r="H218" s="152"/>
      <c r="I218" s="152"/>
      <c r="J218" s="152"/>
      <c r="K218" s="152"/>
      <c r="L218" s="153"/>
      <c r="M218" s="154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6"/>
      <c r="Z218" s="74"/>
    </row>
    <row r="219" spans="1:26" ht="20.100000000000001" customHeight="1" x14ac:dyDescent="0.15">
      <c r="A219" s="65"/>
      <c r="B219" s="53"/>
      <c r="C219" s="69"/>
      <c r="D219" s="144">
        <v>9</v>
      </c>
      <c r="E219" s="1"/>
      <c r="F219" s="151" t="s">
        <v>43</v>
      </c>
      <c r="G219" s="152"/>
      <c r="H219" s="152"/>
      <c r="I219" s="152"/>
      <c r="J219" s="152"/>
      <c r="K219" s="152"/>
      <c r="L219" s="153"/>
      <c r="M219" s="154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6"/>
      <c r="Z219" s="74"/>
    </row>
    <row r="220" spans="1:26" ht="20.100000000000001" customHeight="1" x14ac:dyDescent="0.15">
      <c r="A220" s="65"/>
      <c r="B220" s="53"/>
      <c r="C220" s="69"/>
      <c r="D220" s="144">
        <v>10</v>
      </c>
      <c r="E220" s="1"/>
      <c r="F220" s="151" t="s">
        <v>44</v>
      </c>
      <c r="G220" s="152"/>
      <c r="H220" s="152"/>
      <c r="I220" s="152"/>
      <c r="J220" s="152"/>
      <c r="K220" s="152"/>
      <c r="L220" s="153"/>
      <c r="M220" s="154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6"/>
      <c r="Z220" s="74"/>
    </row>
    <row r="221" spans="1:26" ht="20.100000000000001" customHeight="1" x14ac:dyDescent="0.15">
      <c r="A221" s="65"/>
      <c r="B221" s="53"/>
      <c r="C221" s="69"/>
      <c r="D221" s="144">
        <v>11</v>
      </c>
      <c r="E221" s="1"/>
      <c r="F221" s="151" t="s">
        <v>45</v>
      </c>
      <c r="G221" s="152"/>
      <c r="H221" s="152"/>
      <c r="I221" s="152"/>
      <c r="J221" s="152"/>
      <c r="K221" s="152"/>
      <c r="L221" s="153"/>
      <c r="M221" s="154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6"/>
      <c r="Z221" s="74"/>
    </row>
    <row r="222" spans="1:26" ht="20.100000000000001" customHeight="1" x14ac:dyDescent="0.15">
      <c r="A222" s="65"/>
      <c r="B222" s="53"/>
      <c r="C222" s="69"/>
      <c r="D222" s="144">
        <v>12</v>
      </c>
      <c r="E222" s="1"/>
      <c r="F222" s="151" t="s">
        <v>46</v>
      </c>
      <c r="G222" s="152"/>
      <c r="H222" s="152"/>
      <c r="I222" s="152"/>
      <c r="J222" s="152"/>
      <c r="K222" s="152"/>
      <c r="L222" s="153"/>
      <c r="M222" s="154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6"/>
      <c r="Z222" s="74"/>
    </row>
    <row r="223" spans="1:26" ht="20.100000000000001" customHeight="1" x14ac:dyDescent="0.15">
      <c r="A223" s="65"/>
      <c r="B223" s="53"/>
      <c r="C223" s="69"/>
      <c r="D223" s="144">
        <v>13</v>
      </c>
      <c r="E223" s="1"/>
      <c r="F223" s="151" t="s">
        <v>47</v>
      </c>
      <c r="G223" s="152"/>
      <c r="H223" s="152"/>
      <c r="I223" s="152"/>
      <c r="J223" s="152"/>
      <c r="K223" s="152"/>
      <c r="L223" s="153"/>
      <c r="M223" s="154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6"/>
      <c r="Z223" s="74"/>
    </row>
    <row r="224" spans="1:26" ht="20.100000000000001" customHeight="1" x14ac:dyDescent="0.15">
      <c r="A224" s="65"/>
      <c r="B224" s="53"/>
      <c r="C224" s="69"/>
      <c r="D224" s="144">
        <v>14</v>
      </c>
      <c r="E224" s="1"/>
      <c r="F224" s="151" t="s">
        <v>48</v>
      </c>
      <c r="G224" s="152"/>
      <c r="H224" s="152"/>
      <c r="I224" s="152"/>
      <c r="J224" s="152"/>
      <c r="K224" s="152"/>
      <c r="L224" s="153"/>
      <c r="M224" s="154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6"/>
      <c r="Z224" s="74"/>
    </row>
    <row r="225" spans="1:26" ht="20.100000000000001" customHeight="1" x14ac:dyDescent="0.15">
      <c r="A225" s="65"/>
      <c r="B225" s="53"/>
      <c r="C225" s="69"/>
      <c r="D225" s="144">
        <v>15</v>
      </c>
      <c r="E225" s="1"/>
      <c r="F225" s="151" t="s">
        <v>49</v>
      </c>
      <c r="G225" s="152"/>
      <c r="H225" s="152"/>
      <c r="I225" s="152"/>
      <c r="J225" s="152"/>
      <c r="K225" s="152"/>
      <c r="L225" s="153"/>
      <c r="M225" s="154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6"/>
      <c r="Z225" s="74"/>
    </row>
    <row r="226" spans="1:26" ht="20.100000000000001" customHeight="1" x14ac:dyDescent="0.15">
      <c r="A226" s="65"/>
      <c r="B226" s="53"/>
      <c r="C226" s="69"/>
      <c r="D226" s="144">
        <v>16</v>
      </c>
      <c r="E226" s="1"/>
      <c r="F226" s="151" t="s">
        <v>50</v>
      </c>
      <c r="G226" s="152"/>
      <c r="H226" s="152"/>
      <c r="I226" s="152"/>
      <c r="J226" s="152"/>
      <c r="K226" s="152"/>
      <c r="L226" s="153"/>
      <c r="M226" s="154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6"/>
      <c r="Z226" s="74"/>
    </row>
    <row r="227" spans="1:26" ht="20.100000000000001" customHeight="1" x14ac:dyDescent="0.15">
      <c r="A227" s="65"/>
      <c r="B227" s="53"/>
      <c r="C227" s="69"/>
      <c r="D227" s="144">
        <v>17</v>
      </c>
      <c r="E227" s="1"/>
      <c r="F227" s="151" t="s">
        <v>51</v>
      </c>
      <c r="G227" s="152"/>
      <c r="H227" s="152"/>
      <c r="I227" s="152"/>
      <c r="J227" s="152"/>
      <c r="K227" s="152"/>
      <c r="L227" s="153"/>
      <c r="M227" s="154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6"/>
      <c r="Z227" s="74"/>
    </row>
    <row r="228" spans="1:26" ht="20.100000000000001" customHeight="1" x14ac:dyDescent="0.15">
      <c r="A228" s="65"/>
      <c r="B228" s="53"/>
      <c r="C228" s="69"/>
      <c r="D228" s="144">
        <v>18</v>
      </c>
      <c r="E228" s="1"/>
      <c r="F228" s="151" t="s">
        <v>52</v>
      </c>
      <c r="G228" s="152"/>
      <c r="H228" s="152"/>
      <c r="I228" s="152"/>
      <c r="J228" s="152"/>
      <c r="K228" s="152"/>
      <c r="L228" s="153"/>
      <c r="M228" s="154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6"/>
      <c r="Z228" s="74"/>
    </row>
    <row r="229" spans="1:26" ht="20.100000000000001" customHeight="1" x14ac:dyDescent="0.15">
      <c r="A229" s="65"/>
      <c r="B229" s="53"/>
      <c r="C229" s="69"/>
      <c r="D229" s="144">
        <v>19</v>
      </c>
      <c r="E229" s="1"/>
      <c r="F229" s="151" t="s">
        <v>53</v>
      </c>
      <c r="G229" s="152"/>
      <c r="H229" s="152"/>
      <c r="I229" s="152"/>
      <c r="J229" s="152"/>
      <c r="K229" s="152"/>
      <c r="L229" s="153"/>
      <c r="M229" s="154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6"/>
      <c r="Z229" s="74"/>
    </row>
    <row r="230" spans="1:26" ht="20.100000000000001" customHeight="1" x14ac:dyDescent="0.15">
      <c r="A230" s="65"/>
      <c r="B230" s="53"/>
      <c r="C230" s="69"/>
      <c r="D230" s="144">
        <v>20</v>
      </c>
      <c r="E230" s="1"/>
      <c r="F230" s="151" t="s">
        <v>54</v>
      </c>
      <c r="G230" s="152"/>
      <c r="H230" s="152"/>
      <c r="I230" s="152"/>
      <c r="J230" s="152"/>
      <c r="K230" s="152"/>
      <c r="L230" s="153"/>
      <c r="M230" s="154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6"/>
      <c r="Z230" s="74"/>
    </row>
    <row r="231" spans="1:26" ht="20.100000000000001" customHeight="1" x14ac:dyDescent="0.15">
      <c r="A231" s="65"/>
      <c r="B231" s="53"/>
      <c r="C231" s="69"/>
      <c r="D231" s="144">
        <v>21</v>
      </c>
      <c r="E231" s="1"/>
      <c r="F231" s="151" t="s">
        <v>55</v>
      </c>
      <c r="G231" s="152"/>
      <c r="H231" s="152"/>
      <c r="I231" s="152"/>
      <c r="J231" s="152"/>
      <c r="K231" s="152"/>
      <c r="L231" s="153"/>
      <c r="M231" s="154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6"/>
      <c r="Z231" s="74"/>
    </row>
    <row r="232" spans="1:26" ht="20.100000000000001" customHeight="1" x14ac:dyDescent="0.15">
      <c r="A232" s="65"/>
      <c r="B232" s="53"/>
      <c r="C232" s="69"/>
      <c r="D232" s="144">
        <v>22</v>
      </c>
      <c r="E232" s="1"/>
      <c r="F232" s="151" t="s">
        <v>56</v>
      </c>
      <c r="G232" s="152"/>
      <c r="H232" s="152"/>
      <c r="I232" s="152"/>
      <c r="J232" s="152"/>
      <c r="K232" s="152"/>
      <c r="L232" s="153"/>
      <c r="M232" s="154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6"/>
      <c r="Z232" s="74"/>
    </row>
    <row r="233" spans="1:26" ht="20.100000000000001" customHeight="1" x14ac:dyDescent="0.15">
      <c r="A233" s="65"/>
      <c r="B233" s="53"/>
      <c r="C233" s="69"/>
      <c r="D233" s="144">
        <v>23</v>
      </c>
      <c r="E233" s="1"/>
      <c r="F233" s="151" t="s">
        <v>57</v>
      </c>
      <c r="G233" s="152"/>
      <c r="H233" s="152"/>
      <c r="I233" s="152"/>
      <c r="J233" s="152"/>
      <c r="K233" s="152"/>
      <c r="L233" s="153"/>
      <c r="M233" s="154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6"/>
      <c r="Z233" s="74"/>
    </row>
    <row r="234" spans="1:26" ht="20.100000000000001" customHeight="1" x14ac:dyDescent="0.15">
      <c r="A234" s="65"/>
      <c r="B234" s="53"/>
      <c r="C234" s="69"/>
      <c r="D234" s="144">
        <v>24</v>
      </c>
      <c r="E234" s="1"/>
      <c r="F234" s="151" t="s">
        <v>58</v>
      </c>
      <c r="G234" s="152"/>
      <c r="H234" s="152"/>
      <c r="I234" s="152"/>
      <c r="J234" s="152"/>
      <c r="K234" s="152"/>
      <c r="L234" s="153"/>
      <c r="M234" s="154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6"/>
      <c r="Z234" s="74"/>
    </row>
    <row r="235" spans="1:26" ht="20.100000000000001" customHeight="1" x14ac:dyDescent="0.15">
      <c r="A235" s="65"/>
      <c r="B235" s="53"/>
      <c r="C235" s="69"/>
      <c r="D235" s="144">
        <v>25</v>
      </c>
      <c r="E235" s="1"/>
      <c r="F235" s="151" t="s">
        <v>59</v>
      </c>
      <c r="G235" s="152"/>
      <c r="H235" s="152"/>
      <c r="I235" s="152"/>
      <c r="J235" s="152"/>
      <c r="K235" s="152"/>
      <c r="L235" s="153"/>
      <c r="M235" s="154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6"/>
      <c r="Z235" s="74"/>
    </row>
    <row r="236" spans="1:26" ht="20.100000000000001" customHeight="1" x14ac:dyDescent="0.15">
      <c r="A236" s="65"/>
      <c r="B236" s="53"/>
      <c r="C236" s="69"/>
      <c r="D236" s="144">
        <v>26</v>
      </c>
      <c r="E236" s="1"/>
      <c r="F236" s="151" t="s">
        <v>60</v>
      </c>
      <c r="G236" s="152"/>
      <c r="H236" s="152"/>
      <c r="I236" s="152"/>
      <c r="J236" s="152"/>
      <c r="K236" s="152"/>
      <c r="L236" s="153"/>
      <c r="M236" s="154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6"/>
      <c r="Z236" s="74"/>
    </row>
    <row r="237" spans="1:26" ht="20.100000000000001" customHeight="1" x14ac:dyDescent="0.15">
      <c r="A237" s="65"/>
      <c r="B237" s="53"/>
      <c r="C237" s="69"/>
      <c r="D237" s="144">
        <v>27</v>
      </c>
      <c r="E237" s="1"/>
      <c r="F237" s="151" t="s">
        <v>61</v>
      </c>
      <c r="G237" s="152"/>
      <c r="H237" s="152"/>
      <c r="I237" s="152"/>
      <c r="J237" s="152"/>
      <c r="K237" s="152"/>
      <c r="L237" s="153"/>
      <c r="M237" s="154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6"/>
      <c r="Z237" s="74"/>
    </row>
    <row r="238" spans="1:26" ht="20.100000000000001" customHeight="1" x14ac:dyDescent="0.15">
      <c r="A238" s="65"/>
      <c r="B238" s="53"/>
      <c r="C238" s="69"/>
      <c r="D238" s="144">
        <v>28</v>
      </c>
      <c r="E238" s="1"/>
      <c r="F238" s="151" t="s">
        <v>62</v>
      </c>
      <c r="G238" s="152"/>
      <c r="H238" s="152"/>
      <c r="I238" s="152"/>
      <c r="J238" s="152"/>
      <c r="K238" s="152"/>
      <c r="L238" s="153"/>
      <c r="M238" s="154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6"/>
      <c r="Z238" s="74"/>
    </row>
    <row r="239" spans="1:26" ht="20.100000000000001" customHeight="1" x14ac:dyDescent="0.15">
      <c r="A239" s="65"/>
      <c r="B239" s="53"/>
      <c r="C239" s="69"/>
      <c r="D239" s="144">
        <v>29</v>
      </c>
      <c r="E239" s="1"/>
      <c r="F239" s="151" t="s">
        <v>63</v>
      </c>
      <c r="G239" s="152"/>
      <c r="H239" s="152"/>
      <c r="I239" s="152"/>
      <c r="J239" s="152"/>
      <c r="K239" s="152"/>
      <c r="L239" s="153"/>
      <c r="M239" s="154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6"/>
      <c r="Z239" s="74"/>
    </row>
    <row r="240" spans="1:26" ht="20.100000000000001" customHeight="1" x14ac:dyDescent="0.15">
      <c r="A240" s="65"/>
      <c r="B240" s="53"/>
      <c r="C240" s="69"/>
      <c r="D240" s="144">
        <v>30</v>
      </c>
      <c r="E240" s="1"/>
      <c r="F240" s="151" t="s">
        <v>64</v>
      </c>
      <c r="G240" s="152"/>
      <c r="H240" s="152"/>
      <c r="I240" s="152"/>
      <c r="J240" s="152"/>
      <c r="K240" s="152"/>
      <c r="L240" s="153"/>
      <c r="M240" s="154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6"/>
      <c r="Z240" s="74"/>
    </row>
    <row r="241" spans="1:26" ht="20.100000000000001" customHeight="1" x14ac:dyDescent="0.15">
      <c r="A241" s="65"/>
      <c r="B241" s="53"/>
      <c r="C241" s="69"/>
      <c r="D241" s="144">
        <v>31</v>
      </c>
      <c r="E241" s="1"/>
      <c r="F241" s="151" t="s">
        <v>65</v>
      </c>
      <c r="G241" s="152"/>
      <c r="H241" s="152"/>
      <c r="I241" s="152"/>
      <c r="J241" s="152"/>
      <c r="K241" s="152"/>
      <c r="L241" s="153"/>
      <c r="M241" s="154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6"/>
      <c r="Z241" s="74"/>
    </row>
    <row r="242" spans="1:26" ht="20.100000000000001" customHeight="1" x14ac:dyDescent="0.15">
      <c r="A242" s="65"/>
      <c r="B242" s="53"/>
      <c r="C242" s="69"/>
      <c r="D242" s="144">
        <v>32</v>
      </c>
      <c r="E242" s="1"/>
      <c r="F242" s="151" t="s">
        <v>66</v>
      </c>
      <c r="G242" s="152"/>
      <c r="H242" s="152"/>
      <c r="I242" s="152"/>
      <c r="J242" s="152"/>
      <c r="K242" s="152"/>
      <c r="L242" s="153"/>
      <c r="M242" s="154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6"/>
      <c r="Z242" s="74"/>
    </row>
    <row r="243" spans="1:26" ht="20.100000000000001" customHeight="1" x14ac:dyDescent="0.15">
      <c r="A243" s="65"/>
      <c r="B243" s="53"/>
      <c r="C243" s="69"/>
      <c r="D243" s="144">
        <v>33</v>
      </c>
      <c r="E243" s="1"/>
      <c r="F243" s="151" t="s">
        <v>67</v>
      </c>
      <c r="G243" s="152"/>
      <c r="H243" s="152"/>
      <c r="I243" s="152"/>
      <c r="J243" s="152"/>
      <c r="K243" s="152"/>
      <c r="L243" s="153"/>
      <c r="M243" s="154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6"/>
      <c r="Z243" s="74"/>
    </row>
    <row r="244" spans="1:26" ht="20.100000000000001" customHeight="1" x14ac:dyDescent="0.15">
      <c r="A244" s="65"/>
      <c r="B244" s="53"/>
      <c r="C244" s="69"/>
      <c r="D244" s="144">
        <v>34</v>
      </c>
      <c r="E244" s="1"/>
      <c r="F244" s="151" t="s">
        <v>68</v>
      </c>
      <c r="G244" s="152"/>
      <c r="H244" s="152"/>
      <c r="I244" s="152"/>
      <c r="J244" s="152"/>
      <c r="K244" s="152"/>
      <c r="L244" s="153"/>
      <c r="M244" s="154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6"/>
      <c r="Z244" s="74"/>
    </row>
    <row r="245" spans="1:26" ht="20.100000000000001" customHeight="1" x14ac:dyDescent="0.15">
      <c r="A245" s="65"/>
      <c r="B245" s="53"/>
      <c r="C245" s="69"/>
      <c r="D245" s="144">
        <v>35</v>
      </c>
      <c r="E245" s="1"/>
      <c r="F245" s="151" t="s">
        <v>69</v>
      </c>
      <c r="G245" s="152"/>
      <c r="H245" s="152"/>
      <c r="I245" s="152"/>
      <c r="J245" s="152"/>
      <c r="K245" s="152"/>
      <c r="L245" s="153"/>
      <c r="M245" s="154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6"/>
      <c r="Z245" s="74"/>
    </row>
    <row r="246" spans="1:26" ht="20.100000000000001" customHeight="1" x14ac:dyDescent="0.15">
      <c r="A246" s="65"/>
      <c r="B246" s="53"/>
      <c r="C246" s="69"/>
      <c r="D246" s="144">
        <v>36</v>
      </c>
      <c r="E246" s="1"/>
      <c r="F246" s="151" t="s">
        <v>70</v>
      </c>
      <c r="G246" s="152"/>
      <c r="H246" s="152"/>
      <c r="I246" s="152"/>
      <c r="J246" s="152"/>
      <c r="K246" s="152"/>
      <c r="L246" s="153"/>
      <c r="M246" s="154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6"/>
      <c r="Z246" s="74"/>
    </row>
    <row r="247" spans="1:26" ht="20.100000000000001" customHeight="1" x14ac:dyDescent="0.15">
      <c r="A247" s="65"/>
      <c r="B247" s="53"/>
      <c r="C247" s="69"/>
      <c r="D247" s="144">
        <v>37</v>
      </c>
      <c r="E247" s="1"/>
      <c r="F247" s="151" t="s">
        <v>71</v>
      </c>
      <c r="G247" s="152"/>
      <c r="H247" s="152"/>
      <c r="I247" s="152"/>
      <c r="J247" s="152"/>
      <c r="K247" s="152"/>
      <c r="L247" s="153"/>
      <c r="M247" s="154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6"/>
      <c r="Z247" s="74"/>
    </row>
    <row r="248" spans="1:26" ht="20.100000000000001" customHeight="1" x14ac:dyDescent="0.15">
      <c r="A248" s="65">
        <f>IF(AND(E248="○",TRIM($M248)=""), 1001,0)</f>
        <v>0</v>
      </c>
      <c r="B248" s="53"/>
      <c r="C248" s="69"/>
      <c r="D248" s="157">
        <v>38</v>
      </c>
      <c r="E248" s="2"/>
      <c r="F248" s="158" t="s">
        <v>102</v>
      </c>
      <c r="G248" s="159"/>
      <c r="H248" s="159"/>
      <c r="I248" s="159"/>
      <c r="J248" s="159"/>
      <c r="K248" s="159"/>
      <c r="L248" s="160"/>
      <c r="M248" s="3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5"/>
      <c r="Z248" s="74"/>
    </row>
    <row r="249" spans="1:26" ht="20.100000000000001" customHeight="1" x14ac:dyDescent="0.15">
      <c r="A249" s="65"/>
      <c r="B249" s="53"/>
      <c r="C249" s="69"/>
      <c r="D249" s="77" t="s">
        <v>100</v>
      </c>
      <c r="E249" s="116" t="s">
        <v>101</v>
      </c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74"/>
    </row>
    <row r="250" spans="1:26" ht="20.100000000000001" customHeight="1" x14ac:dyDescent="0.15">
      <c r="A250" s="65"/>
      <c r="B250" s="53"/>
      <c r="C250" s="69"/>
      <c r="D250" s="89" t="s">
        <v>72</v>
      </c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74"/>
    </row>
    <row r="251" spans="1:26" ht="20.100000000000001" customHeight="1" x14ac:dyDescent="0.15">
      <c r="A251" s="65">
        <f>IF(COUNTIF(E252:E269,"○")&gt;3,1001,0)</f>
        <v>0</v>
      </c>
      <c r="B251" s="170"/>
      <c r="C251" s="69"/>
      <c r="D251" s="138"/>
      <c r="E251" s="139" t="s">
        <v>33</v>
      </c>
      <c r="F251" s="140" t="s">
        <v>34</v>
      </c>
      <c r="G251" s="141"/>
      <c r="H251" s="141"/>
      <c r="I251" s="141"/>
      <c r="J251" s="141"/>
      <c r="K251" s="141"/>
      <c r="L251" s="142"/>
      <c r="M251" s="140" t="s">
        <v>89</v>
      </c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3"/>
      <c r="Z251" s="74"/>
    </row>
    <row r="252" spans="1:26" ht="20.100000000000001" customHeight="1" x14ac:dyDescent="0.15">
      <c r="A252" s="65"/>
      <c r="B252" s="53"/>
      <c r="C252" s="69"/>
      <c r="D252" s="144">
        <v>39</v>
      </c>
      <c r="E252" s="1"/>
      <c r="F252" s="145" t="s">
        <v>73</v>
      </c>
      <c r="G252" s="146"/>
      <c r="H252" s="146"/>
      <c r="I252" s="146"/>
      <c r="J252" s="146"/>
      <c r="K252" s="146"/>
      <c r="L252" s="147"/>
      <c r="M252" s="154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6"/>
      <c r="Z252" s="74"/>
    </row>
    <row r="253" spans="1:26" ht="20.100000000000001" customHeight="1" x14ac:dyDescent="0.15">
      <c r="A253" s="65"/>
      <c r="B253" s="53"/>
      <c r="C253" s="69"/>
      <c r="D253" s="144">
        <v>40</v>
      </c>
      <c r="E253" s="1"/>
      <c r="F253" s="151" t="s">
        <v>74</v>
      </c>
      <c r="G253" s="152"/>
      <c r="H253" s="152"/>
      <c r="I253" s="152"/>
      <c r="J253" s="152"/>
      <c r="K253" s="152"/>
      <c r="L253" s="153"/>
      <c r="M253" s="154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6"/>
      <c r="Z253" s="74"/>
    </row>
    <row r="254" spans="1:26" ht="20.100000000000001" customHeight="1" x14ac:dyDescent="0.15">
      <c r="A254" s="65"/>
      <c r="B254" s="53"/>
      <c r="C254" s="69"/>
      <c r="D254" s="144">
        <v>41</v>
      </c>
      <c r="E254" s="1"/>
      <c r="F254" s="151" t="s">
        <v>75</v>
      </c>
      <c r="G254" s="152"/>
      <c r="H254" s="152"/>
      <c r="I254" s="152"/>
      <c r="J254" s="152"/>
      <c r="K254" s="152"/>
      <c r="L254" s="153"/>
      <c r="M254" s="154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6"/>
      <c r="Z254" s="74"/>
    </row>
    <row r="255" spans="1:26" ht="20.100000000000001" customHeight="1" x14ac:dyDescent="0.15">
      <c r="A255" s="65"/>
      <c r="B255" s="53"/>
      <c r="C255" s="69"/>
      <c r="D255" s="144">
        <v>42</v>
      </c>
      <c r="E255" s="1"/>
      <c r="F255" s="151" t="s">
        <v>76</v>
      </c>
      <c r="G255" s="152"/>
      <c r="H255" s="152"/>
      <c r="I255" s="152"/>
      <c r="J255" s="152"/>
      <c r="K255" s="152"/>
      <c r="L255" s="153"/>
      <c r="M255" s="154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6"/>
      <c r="Z255" s="74"/>
    </row>
    <row r="256" spans="1:26" ht="20.100000000000001" customHeight="1" x14ac:dyDescent="0.15">
      <c r="A256" s="65"/>
      <c r="B256" s="53"/>
      <c r="C256" s="69"/>
      <c r="D256" s="144">
        <v>43</v>
      </c>
      <c r="E256" s="1"/>
      <c r="F256" s="151" t="s">
        <v>77</v>
      </c>
      <c r="G256" s="152"/>
      <c r="H256" s="152"/>
      <c r="I256" s="152"/>
      <c r="J256" s="152"/>
      <c r="K256" s="152"/>
      <c r="L256" s="153"/>
      <c r="M256" s="154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6"/>
      <c r="Z256" s="74"/>
    </row>
    <row r="257" spans="1:26" ht="20.100000000000001" customHeight="1" x14ac:dyDescent="0.15">
      <c r="A257" s="65"/>
      <c r="B257" s="53"/>
      <c r="C257" s="69"/>
      <c r="D257" s="144">
        <v>44</v>
      </c>
      <c r="E257" s="1"/>
      <c r="F257" s="151" t="s">
        <v>78</v>
      </c>
      <c r="G257" s="152"/>
      <c r="H257" s="152"/>
      <c r="I257" s="152"/>
      <c r="J257" s="152"/>
      <c r="K257" s="152"/>
      <c r="L257" s="153"/>
      <c r="M257" s="154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6"/>
      <c r="Z257" s="74"/>
    </row>
    <row r="258" spans="1:26" ht="20.100000000000001" customHeight="1" x14ac:dyDescent="0.15">
      <c r="A258" s="65"/>
      <c r="B258" s="53"/>
      <c r="C258" s="69"/>
      <c r="D258" s="144">
        <v>45</v>
      </c>
      <c r="E258" s="1"/>
      <c r="F258" s="151" t="s">
        <v>79</v>
      </c>
      <c r="G258" s="152"/>
      <c r="H258" s="152"/>
      <c r="I258" s="152"/>
      <c r="J258" s="152"/>
      <c r="K258" s="152"/>
      <c r="L258" s="153"/>
      <c r="M258" s="154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6"/>
      <c r="Z258" s="74"/>
    </row>
    <row r="259" spans="1:26" ht="20.100000000000001" customHeight="1" x14ac:dyDescent="0.15">
      <c r="A259" s="65"/>
      <c r="B259" s="53"/>
      <c r="C259" s="69"/>
      <c r="D259" s="144">
        <v>46</v>
      </c>
      <c r="E259" s="1"/>
      <c r="F259" s="151" t="s">
        <v>17</v>
      </c>
      <c r="G259" s="152"/>
      <c r="H259" s="152"/>
      <c r="I259" s="152"/>
      <c r="J259" s="152"/>
      <c r="K259" s="152"/>
      <c r="L259" s="153"/>
      <c r="M259" s="154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6"/>
      <c r="Z259" s="74"/>
    </row>
    <row r="260" spans="1:26" ht="20.100000000000001" customHeight="1" x14ac:dyDescent="0.15">
      <c r="A260" s="65"/>
      <c r="B260" s="53"/>
      <c r="C260" s="69"/>
      <c r="D260" s="144">
        <v>47</v>
      </c>
      <c r="E260" s="1"/>
      <c r="F260" s="151" t="s">
        <v>80</v>
      </c>
      <c r="G260" s="152"/>
      <c r="H260" s="152"/>
      <c r="I260" s="152"/>
      <c r="J260" s="152"/>
      <c r="K260" s="152"/>
      <c r="L260" s="153"/>
      <c r="M260" s="154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6"/>
      <c r="Z260" s="74"/>
    </row>
    <row r="261" spans="1:26" ht="20.100000000000001" customHeight="1" x14ac:dyDescent="0.15">
      <c r="A261" s="65">
        <f>IF(AND(E261="○",TRIM($M261)=""), 1001,0)</f>
        <v>0</v>
      </c>
      <c r="B261" s="53"/>
      <c r="C261" s="69"/>
      <c r="D261" s="144">
        <v>48</v>
      </c>
      <c r="E261" s="1"/>
      <c r="F261" s="151" t="s">
        <v>103</v>
      </c>
      <c r="G261" s="152"/>
      <c r="H261" s="152"/>
      <c r="I261" s="152"/>
      <c r="J261" s="152"/>
      <c r="K261" s="152"/>
      <c r="L261" s="153"/>
      <c r="M261" s="6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8"/>
      <c r="Z261" s="74"/>
    </row>
    <row r="262" spans="1:26" ht="20.100000000000001" customHeight="1" x14ac:dyDescent="0.15">
      <c r="A262" s="65"/>
      <c r="B262" s="53"/>
      <c r="C262" s="69"/>
      <c r="D262" s="144">
        <v>49</v>
      </c>
      <c r="E262" s="1"/>
      <c r="F262" s="151" t="s">
        <v>81</v>
      </c>
      <c r="G262" s="152"/>
      <c r="H262" s="152"/>
      <c r="I262" s="152"/>
      <c r="J262" s="152"/>
      <c r="K262" s="152"/>
      <c r="L262" s="153"/>
      <c r="M262" s="154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6"/>
      <c r="Z262" s="74"/>
    </row>
    <row r="263" spans="1:26" ht="20.100000000000001" customHeight="1" x14ac:dyDescent="0.15">
      <c r="A263" s="65"/>
      <c r="B263" s="53"/>
      <c r="C263" s="69"/>
      <c r="D263" s="144">
        <v>50</v>
      </c>
      <c r="E263" s="1"/>
      <c r="F263" s="151" t="s">
        <v>82</v>
      </c>
      <c r="G263" s="152"/>
      <c r="H263" s="152"/>
      <c r="I263" s="152"/>
      <c r="J263" s="152"/>
      <c r="K263" s="152"/>
      <c r="L263" s="153"/>
      <c r="M263" s="154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6"/>
      <c r="Z263" s="74"/>
    </row>
    <row r="264" spans="1:26" ht="30" customHeight="1" x14ac:dyDescent="0.15">
      <c r="A264" s="65"/>
      <c r="B264" s="53"/>
      <c r="C264" s="69"/>
      <c r="D264" s="144">
        <v>51</v>
      </c>
      <c r="E264" s="1"/>
      <c r="F264" s="161" t="s">
        <v>83</v>
      </c>
      <c r="G264" s="162"/>
      <c r="H264" s="162"/>
      <c r="I264" s="162"/>
      <c r="J264" s="162"/>
      <c r="K264" s="162"/>
      <c r="L264" s="163"/>
      <c r="M264" s="154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6"/>
      <c r="Z264" s="74"/>
    </row>
    <row r="265" spans="1:26" ht="20.100000000000001" customHeight="1" x14ac:dyDescent="0.15">
      <c r="A265" s="65"/>
      <c r="B265" s="53"/>
      <c r="C265" s="69"/>
      <c r="D265" s="144">
        <v>52</v>
      </c>
      <c r="E265" s="1"/>
      <c r="F265" s="151" t="s">
        <v>84</v>
      </c>
      <c r="G265" s="152"/>
      <c r="H265" s="152"/>
      <c r="I265" s="152"/>
      <c r="J265" s="152"/>
      <c r="K265" s="152"/>
      <c r="L265" s="153"/>
      <c r="M265" s="154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6"/>
      <c r="Z265" s="74"/>
    </row>
    <row r="266" spans="1:26" ht="20.100000000000001" customHeight="1" x14ac:dyDescent="0.15">
      <c r="A266" s="65"/>
      <c r="B266" s="53"/>
      <c r="C266" s="69"/>
      <c r="D266" s="144">
        <v>53</v>
      </c>
      <c r="E266" s="1"/>
      <c r="F266" s="151" t="s">
        <v>85</v>
      </c>
      <c r="G266" s="152"/>
      <c r="H266" s="152"/>
      <c r="I266" s="152"/>
      <c r="J266" s="152"/>
      <c r="K266" s="152"/>
      <c r="L266" s="153"/>
      <c r="M266" s="154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6"/>
      <c r="Z266" s="74"/>
    </row>
    <row r="267" spans="1:26" ht="20.100000000000001" customHeight="1" x14ac:dyDescent="0.15">
      <c r="A267" s="65"/>
      <c r="B267" s="53"/>
      <c r="C267" s="69"/>
      <c r="D267" s="144">
        <v>54</v>
      </c>
      <c r="E267" s="1"/>
      <c r="F267" s="151" t="s">
        <v>86</v>
      </c>
      <c r="G267" s="152"/>
      <c r="H267" s="152"/>
      <c r="I267" s="152"/>
      <c r="J267" s="152"/>
      <c r="K267" s="152"/>
      <c r="L267" s="153"/>
      <c r="M267" s="154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6"/>
      <c r="Z267" s="74"/>
    </row>
    <row r="268" spans="1:26" ht="20.100000000000001" customHeight="1" x14ac:dyDescent="0.15">
      <c r="A268" s="65"/>
      <c r="B268" s="53"/>
      <c r="C268" s="69"/>
      <c r="D268" s="144">
        <v>55</v>
      </c>
      <c r="E268" s="1"/>
      <c r="F268" s="151" t="s">
        <v>87</v>
      </c>
      <c r="G268" s="152"/>
      <c r="H268" s="152"/>
      <c r="I268" s="152"/>
      <c r="J268" s="152"/>
      <c r="K268" s="152"/>
      <c r="L268" s="153"/>
      <c r="M268" s="154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6"/>
      <c r="Z268" s="74"/>
    </row>
    <row r="269" spans="1:26" ht="20.100000000000001" customHeight="1" x14ac:dyDescent="0.15">
      <c r="A269" s="65">
        <f>IF(AND(E269="○",TRIM($M269)=""), 1001,0)</f>
        <v>0</v>
      </c>
      <c r="B269" s="53"/>
      <c r="C269" s="69"/>
      <c r="D269" s="157">
        <v>56</v>
      </c>
      <c r="E269" s="2"/>
      <c r="F269" s="158" t="s">
        <v>150</v>
      </c>
      <c r="G269" s="159"/>
      <c r="H269" s="159"/>
      <c r="I269" s="159"/>
      <c r="J269" s="159"/>
      <c r="K269" s="159"/>
      <c r="L269" s="160"/>
      <c r="M269" s="3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5"/>
      <c r="Z269" s="74"/>
    </row>
    <row r="270" spans="1:26" ht="20.100000000000001" customHeight="1" x14ac:dyDescent="0.15">
      <c r="A270" s="65"/>
      <c r="B270" s="53"/>
      <c r="C270" s="81"/>
      <c r="D270" s="164" t="s">
        <v>100</v>
      </c>
      <c r="E270" s="116" t="s">
        <v>101</v>
      </c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74"/>
    </row>
    <row r="271" spans="1:26" ht="20.100000000000001" customHeight="1" x14ac:dyDescent="0.15">
      <c r="A271" s="65"/>
      <c r="B271" s="53"/>
      <c r="C271" s="84"/>
      <c r="D271" s="85"/>
      <c r="E271" s="85"/>
      <c r="F271" s="85"/>
      <c r="G271" s="85"/>
      <c r="H271" s="85"/>
      <c r="I271" s="85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7"/>
    </row>
    <row r="272" spans="1:26" ht="15.75" customHeight="1" x14ac:dyDescent="0.15"/>
  </sheetData>
  <sheetProtection algorithmName="SHA-512" hashValue="R8+FAviL2oQOz1a8L3iTb5eCUUml3fxs4AfnU72jLhT/ZiMIaPAyyhQVORIm4tirNEEeICcww+IQKgNcYkfuBg==" saltValue="lwyc+vlrh23uuqDvcnCq5g==" spinCount="100000" sheet="1" objects="1" scenarios="1"/>
  <dataConsolidate/>
  <mergeCells count="200">
    <mergeCell ref="W1:Z1"/>
    <mergeCell ref="I71:Y71"/>
    <mergeCell ref="I63:M63"/>
    <mergeCell ref="I120:M120"/>
    <mergeCell ref="I122:Y122"/>
    <mergeCell ref="C146:H146"/>
    <mergeCell ref="I149:M149"/>
    <mergeCell ref="I155:Y155"/>
    <mergeCell ref="I85:M85"/>
    <mergeCell ref="I112:Y112"/>
    <mergeCell ref="C109:H109"/>
    <mergeCell ref="D111:Y111"/>
    <mergeCell ref="J76:Y76"/>
    <mergeCell ref="J74:Y74"/>
    <mergeCell ref="I69:M69"/>
    <mergeCell ref="I114:Y114"/>
    <mergeCell ref="I116:Y116"/>
    <mergeCell ref="I118:M118"/>
    <mergeCell ref="I81:Y81"/>
    <mergeCell ref="I83:M83"/>
    <mergeCell ref="I79:Y79"/>
    <mergeCell ref="I77:Y77"/>
    <mergeCell ref="I75:Y75"/>
    <mergeCell ref="I73:Y73"/>
    <mergeCell ref="C13:H13"/>
    <mergeCell ref="I22:Y22"/>
    <mergeCell ref="I24:Y24"/>
    <mergeCell ref="I36:M36"/>
    <mergeCell ref="C60:H60"/>
    <mergeCell ref="I34:M34"/>
    <mergeCell ref="I30:Y30"/>
    <mergeCell ref="I32:Y32"/>
    <mergeCell ref="I40:M40"/>
    <mergeCell ref="I20:M20"/>
    <mergeCell ref="I26:Y26"/>
    <mergeCell ref="I28:Y28"/>
    <mergeCell ref="I179:M179"/>
    <mergeCell ref="I181:M181"/>
    <mergeCell ref="D208:Y208"/>
    <mergeCell ref="C192:H192"/>
    <mergeCell ref="E200:H200"/>
    <mergeCell ref="I200:T200"/>
    <mergeCell ref="D207:Y207"/>
    <mergeCell ref="E196:H196"/>
    <mergeCell ref="E199:H199"/>
    <mergeCell ref="J180:Y180"/>
    <mergeCell ref="I195:T195"/>
    <mergeCell ref="I196:T196"/>
    <mergeCell ref="I197:T197"/>
    <mergeCell ref="I198:T198"/>
    <mergeCell ref="I199:T199"/>
    <mergeCell ref="O183:Q183"/>
    <mergeCell ref="I183:M183"/>
    <mergeCell ref="I185:Y185"/>
    <mergeCell ref="I187:Y187"/>
    <mergeCell ref="C205:H205"/>
    <mergeCell ref="C166:H166"/>
    <mergeCell ref="I151:M151"/>
    <mergeCell ref="I161:M161"/>
    <mergeCell ref="I153:Y153"/>
    <mergeCell ref="T176:Y176"/>
    <mergeCell ref="T177:Y177"/>
    <mergeCell ref="I174:M174"/>
    <mergeCell ref="I172:M172"/>
    <mergeCell ref="N176:P176"/>
    <mergeCell ref="Q176:S176"/>
    <mergeCell ref="I177:M177"/>
    <mergeCell ref="N177:P177"/>
    <mergeCell ref="Q177:S177"/>
    <mergeCell ref="I170:M170"/>
    <mergeCell ref="J169:Y169"/>
    <mergeCell ref="I168:M168"/>
    <mergeCell ref="I157:Y157"/>
    <mergeCell ref="I159:M159"/>
    <mergeCell ref="I176:M176"/>
    <mergeCell ref="M210:Y210"/>
    <mergeCell ref="M211:Y211"/>
    <mergeCell ref="M212:Y212"/>
    <mergeCell ref="U195:V195"/>
    <mergeCell ref="F210:L210"/>
    <mergeCell ref="E195:H195"/>
    <mergeCell ref="M237:Y237"/>
    <mergeCell ref="M238:Y238"/>
    <mergeCell ref="M239:Y239"/>
    <mergeCell ref="M235:Y235"/>
    <mergeCell ref="M217:Y217"/>
    <mergeCell ref="U200:Y200"/>
    <mergeCell ref="U196:Y196"/>
    <mergeCell ref="U197:Y197"/>
    <mergeCell ref="U198:Y198"/>
    <mergeCell ref="U199:Y199"/>
    <mergeCell ref="M213:Y213"/>
    <mergeCell ref="M214:Y214"/>
    <mergeCell ref="M215:Y215"/>
    <mergeCell ref="M216:Y216"/>
    <mergeCell ref="M236:Y236"/>
    <mergeCell ref="M218:Y218"/>
    <mergeCell ref="E197:H197"/>
    <mergeCell ref="E198:H198"/>
    <mergeCell ref="M269:Y269"/>
    <mergeCell ref="M251:Y251"/>
    <mergeCell ref="M260:Y260"/>
    <mergeCell ref="M261:Y261"/>
    <mergeCell ref="M262:Y262"/>
    <mergeCell ref="M263:Y263"/>
    <mergeCell ref="M264:Y264"/>
    <mergeCell ref="M265:Y265"/>
    <mergeCell ref="M266:Y266"/>
    <mergeCell ref="M267:Y267"/>
    <mergeCell ref="M268:Y268"/>
    <mergeCell ref="M252:Y252"/>
    <mergeCell ref="M253:Y253"/>
    <mergeCell ref="M254:Y254"/>
    <mergeCell ref="M255:Y255"/>
    <mergeCell ref="M256:Y256"/>
    <mergeCell ref="M259:Y259"/>
    <mergeCell ref="M258:Y258"/>
    <mergeCell ref="M257:Y257"/>
    <mergeCell ref="M240:Y240"/>
    <mergeCell ref="M241:Y241"/>
    <mergeCell ref="M242:Y242"/>
    <mergeCell ref="M243:Y243"/>
    <mergeCell ref="M244:Y244"/>
    <mergeCell ref="M245:Y245"/>
    <mergeCell ref="M246:Y246"/>
    <mergeCell ref="M247:Y247"/>
    <mergeCell ref="M248:Y248"/>
    <mergeCell ref="F230:L230"/>
    <mergeCell ref="F231:L231"/>
    <mergeCell ref="F232:L232"/>
    <mergeCell ref="F233:L233"/>
    <mergeCell ref="M231:Y231"/>
    <mergeCell ref="M232:Y232"/>
    <mergeCell ref="M233:Y233"/>
    <mergeCell ref="F211:L211"/>
    <mergeCell ref="F212:L212"/>
    <mergeCell ref="F213:L213"/>
    <mergeCell ref="F214:L214"/>
    <mergeCell ref="F215:L215"/>
    <mergeCell ref="F216:L216"/>
    <mergeCell ref="F217:L217"/>
    <mergeCell ref="F218:L218"/>
    <mergeCell ref="F227:L227"/>
    <mergeCell ref="M234:Y234"/>
    <mergeCell ref="F219:L219"/>
    <mergeCell ref="F220:L220"/>
    <mergeCell ref="F221:L221"/>
    <mergeCell ref="F222:L222"/>
    <mergeCell ref="F223:L223"/>
    <mergeCell ref="F224:L224"/>
    <mergeCell ref="F225:L225"/>
    <mergeCell ref="F226:L226"/>
    <mergeCell ref="M226:Y226"/>
    <mergeCell ref="M228:Y228"/>
    <mergeCell ref="M227:Y227"/>
    <mergeCell ref="M229:Y229"/>
    <mergeCell ref="M230:Y230"/>
    <mergeCell ref="M219:Y219"/>
    <mergeCell ref="M220:Y220"/>
    <mergeCell ref="M221:Y221"/>
    <mergeCell ref="M222:Y222"/>
    <mergeCell ref="M223:Y223"/>
    <mergeCell ref="M224:Y224"/>
    <mergeCell ref="M225:Y225"/>
    <mergeCell ref="F234:L234"/>
    <mergeCell ref="F228:L228"/>
    <mergeCell ref="F229:L229"/>
    <mergeCell ref="F235:L235"/>
    <mergeCell ref="F236:L236"/>
    <mergeCell ref="F237:L237"/>
    <mergeCell ref="F238:L238"/>
    <mergeCell ref="F239:L239"/>
    <mergeCell ref="F240:L240"/>
    <mergeCell ref="F241:L241"/>
    <mergeCell ref="F242:L242"/>
    <mergeCell ref="F243:L243"/>
    <mergeCell ref="F244:L244"/>
    <mergeCell ref="F245:L245"/>
    <mergeCell ref="F246:L246"/>
    <mergeCell ref="F247:L247"/>
    <mergeCell ref="F248:L248"/>
    <mergeCell ref="F252:L252"/>
    <mergeCell ref="F253:L253"/>
    <mergeCell ref="F254:L254"/>
    <mergeCell ref="F251:L251"/>
    <mergeCell ref="F255:L255"/>
    <mergeCell ref="F256:L256"/>
    <mergeCell ref="F257:L257"/>
    <mergeCell ref="F258:L258"/>
    <mergeCell ref="F268:L268"/>
    <mergeCell ref="F269:L269"/>
    <mergeCell ref="F259:L259"/>
    <mergeCell ref="F260:L260"/>
    <mergeCell ref="F261:L261"/>
    <mergeCell ref="F262:L262"/>
    <mergeCell ref="F263:L263"/>
    <mergeCell ref="F264:L264"/>
    <mergeCell ref="F265:L265"/>
    <mergeCell ref="F266:L266"/>
    <mergeCell ref="F267:L267"/>
  </mergeCells>
  <phoneticPr fontId="5"/>
  <conditionalFormatting sqref="I20:M20">
    <cfRule type="expression" dxfId="95" priority="96" stopIfTrue="1">
      <formula>TRIM($I20)=""</formula>
    </cfRule>
  </conditionalFormatting>
  <conditionalFormatting sqref="I22:Y22">
    <cfRule type="expression" dxfId="94" priority="95" stopIfTrue="1">
      <formula>AND(TRIM($I22)&lt;&gt;"", OR(ISERROR(FIND("@"&amp;LEFT($I22,3)&amp;"@", 都道府県3))=FALSE, ISERROR(FIND("@"&amp;LEFT($I22,4)&amp;"@",都道府県4))=FALSE))=FALSE</formula>
    </cfRule>
  </conditionalFormatting>
  <conditionalFormatting sqref="I24:Y24">
    <cfRule type="expression" dxfId="93" priority="94" stopIfTrue="1">
      <formula>TRIM($I24)=""</formula>
    </cfRule>
  </conditionalFormatting>
  <conditionalFormatting sqref="I26:Y26">
    <cfRule type="expression" dxfId="92" priority="93" stopIfTrue="1">
      <formula>TRIM($I26)=""</formula>
    </cfRule>
  </conditionalFormatting>
  <conditionalFormatting sqref="I28:Y28">
    <cfRule type="expression" dxfId="91" priority="92" stopIfTrue="1">
      <formula>TRIM($I28)=""</formula>
    </cfRule>
  </conditionalFormatting>
  <conditionalFormatting sqref="I30:Y30">
    <cfRule type="expression" dxfId="90" priority="91" stopIfTrue="1">
      <formula>TRIM($I30)=""</formula>
    </cfRule>
  </conditionalFormatting>
  <conditionalFormatting sqref="I32:Y32">
    <cfRule type="expression" dxfId="89" priority="90" stopIfTrue="1">
      <formula>TRIM($I32)=""</formula>
    </cfRule>
  </conditionalFormatting>
  <conditionalFormatting sqref="I34:M34">
    <cfRule type="expression" dxfId="88" priority="89" stopIfTrue="1">
      <formula>NOT(AND(TRIM($I34)&lt;&gt;"",ISNUMBER(VALUE(SUBSTITUTE($I34,"-","")))))</formula>
    </cfRule>
  </conditionalFormatting>
  <conditionalFormatting sqref="I36:M36">
    <cfRule type="expression" dxfId="87" priority="88" stopIfTrue="1">
      <formula>NOT(AND(TRIM($I36)&lt;&gt;"",ISNUMBER(VALUE(SUBSTITUTE($I36,"-","")))))</formula>
    </cfRule>
  </conditionalFormatting>
  <conditionalFormatting sqref="I40:M40">
    <cfRule type="expression" dxfId="86" priority="87" stopIfTrue="1">
      <formula>AND($I40&lt;&gt;"一致する", $I40&lt;&gt;"一致しない")</formula>
    </cfRule>
  </conditionalFormatting>
  <conditionalFormatting sqref="I63:M63">
    <cfRule type="expression" dxfId="85" priority="86" stopIfTrue="1">
      <formula>AND($I63&lt;&gt;"しない", $I63&lt;&gt;"する")</formula>
    </cfRule>
  </conditionalFormatting>
  <conditionalFormatting sqref="I69:M69">
    <cfRule type="expression" dxfId="84" priority="85" stopIfTrue="1">
      <formula>OR(AND($I63="する",TRIM($I69)=""),AND($I63="しない",NOT(ISBLANK($I69))))</formula>
    </cfRule>
  </conditionalFormatting>
  <conditionalFormatting sqref="I71:Y71">
    <cfRule type="expression" dxfId="83" priority="84" stopIfTrue="1">
      <formula>OR(AND($I63="する",AND($I71&lt;&gt;"", OR(ISERROR(FIND("@"&amp;LEFT($I71,3)&amp;"@", 都道府県3))=FALSE, ISERROR(FIND("@"&amp;LEFT($I71,4)&amp;"@",都道府県4))=FALSE))=FALSE),AND($I63="しない",NOT(ISBLANK($I71))))</formula>
    </cfRule>
  </conditionalFormatting>
  <conditionalFormatting sqref="I73:Y73">
    <cfRule type="expression" dxfId="82" priority="83" stopIfTrue="1">
      <formula>OR(AND($I63="する",TRIM($I73)=""),AND($I63="しない",NOT(ISBLANK($I73))))</formula>
    </cfRule>
  </conditionalFormatting>
  <conditionalFormatting sqref="I75:Y75">
    <cfRule type="expression" dxfId="81" priority="82" stopIfTrue="1">
      <formula>OR(AND($I63="する",TRIM($I75)=""),AND($I63="しない",NOT(ISBLANK($I75))))</formula>
    </cfRule>
  </conditionalFormatting>
  <conditionalFormatting sqref="I77:Y77">
    <cfRule type="expression" dxfId="80" priority="81" stopIfTrue="1">
      <formula>OR(AND($I63="する",TRIM($I77)=""),AND($I63="しない",NOT(ISBLANK($I77))))</formula>
    </cfRule>
  </conditionalFormatting>
  <conditionalFormatting sqref="I79:Y79">
    <cfRule type="expression" dxfId="79" priority="80" stopIfTrue="1">
      <formula>OR(AND($I63="する",TRIM($I79)=""),AND($I63="しない",NOT(ISBLANK($I79))))</formula>
    </cfRule>
  </conditionalFormatting>
  <conditionalFormatting sqref="I81:Y81">
    <cfRule type="expression" dxfId="78" priority="79" stopIfTrue="1">
      <formula>OR(AND($I63="する",TRIM($I81)=""),AND($I63="しない",NOT(ISBLANK($I81))))</formula>
    </cfRule>
  </conditionalFormatting>
  <conditionalFormatting sqref="I83:M83">
    <cfRule type="expression" dxfId="77" priority="78" stopIfTrue="1">
      <formula>OR(AND($I63="する",NOT(AND(TRIM($I83)&lt;&gt;"",ISNUMBER(VALUE(SUBSTITUTE($I83,"-","")))))), AND($I63="しない",NOT(ISBLANK($I83))))</formula>
    </cfRule>
  </conditionalFormatting>
  <conditionalFormatting sqref="I85:M85">
    <cfRule type="expression" dxfId="76" priority="77" stopIfTrue="1">
      <formula>OR(AND($I63="する",NOT(AND(TRIM($I85)&lt;&gt;"",ISNUMBER(VALUE(SUBSTITUTE($I85,"-","")))))), AND($I63="しない",NOT(ISBLANK($I85))))</formula>
    </cfRule>
  </conditionalFormatting>
  <conditionalFormatting sqref="I118:M118">
    <cfRule type="expression" dxfId="75" priority="76" stopIfTrue="1">
      <formula>AND(TRIM($I118)&lt;&gt;"",NOT(ISNUMBER(VALUE(SUBSTITUTE($I118,"-","")))))</formula>
    </cfRule>
  </conditionalFormatting>
  <conditionalFormatting sqref="I120:M120">
    <cfRule type="expression" dxfId="74" priority="75" stopIfTrue="1">
      <formula>AND(TRIM($I120)&lt;&gt;"",NOT(ISNUMBER(VALUE(SUBSTITUTE($I120,"-","")))))</formula>
    </cfRule>
  </conditionalFormatting>
  <conditionalFormatting sqref="I149:M149">
    <cfRule type="expression" dxfId="73" priority="74" stopIfTrue="1">
      <formula>AND($I149&lt;&gt;"しない", $I149&lt;&gt;"する")</formula>
    </cfRule>
  </conditionalFormatting>
  <conditionalFormatting sqref="I151:M151">
    <cfRule type="expression" dxfId="72" priority="73" stopIfTrue="1">
      <formula>AND($I149="する",TRIM($I151)="")</formula>
    </cfRule>
  </conditionalFormatting>
  <conditionalFormatting sqref="I153:Y153">
    <cfRule type="expression" dxfId="71" priority="72" stopIfTrue="1">
      <formula>AND($I149="する",TRIM($I153)="")</formula>
    </cfRule>
  </conditionalFormatting>
  <conditionalFormatting sqref="I157:Y157">
    <cfRule type="expression" dxfId="70" priority="71" stopIfTrue="1">
      <formula>AND($I149="する",TRIM($I157)="")</formula>
    </cfRule>
  </conditionalFormatting>
  <conditionalFormatting sqref="I159:M159">
    <cfRule type="expression" dxfId="69" priority="70" stopIfTrue="1">
      <formula>AND($I149="する",NOT(AND(TRIM($I159)&lt;&gt;"",ISNUMBER(VALUE(SUBSTITUTE($I159,"-",""))))))</formula>
    </cfRule>
  </conditionalFormatting>
  <conditionalFormatting sqref="I161:M161">
    <cfRule type="expression" dxfId="68" priority="69" stopIfTrue="1">
      <formula>AND($I149="する",AND(TRIM($I161)&lt;&gt;"",NOT(ISNUMBER(VALUE(SUBSTITUTE($I161,"-",""))))))</formula>
    </cfRule>
  </conditionalFormatting>
  <conditionalFormatting sqref="I168:M168">
    <cfRule type="expression" dxfId="67" priority="68" stopIfTrue="1">
      <formula>TRIM($I168)=""</formula>
    </cfRule>
  </conditionalFormatting>
  <conditionalFormatting sqref="I170:M170">
    <cfRule type="expression" dxfId="66" priority="67" stopIfTrue="1">
      <formula>AND($I170&lt;&gt;"なし", $I170&lt;&gt;"会社更生法", $I170&lt;&gt;"民事再生法")</formula>
    </cfRule>
  </conditionalFormatting>
  <conditionalFormatting sqref="I172:M172">
    <cfRule type="expression" dxfId="65" priority="66" stopIfTrue="1">
      <formula>AND(OR(I170="会社更生法",I170="民事再生法"), AND(TRIM($I172)="", TRIM($I174)=""))</formula>
    </cfRule>
  </conditionalFormatting>
  <conditionalFormatting sqref="I174:M174">
    <cfRule type="expression" dxfId="64" priority="65" stopIfTrue="1">
      <formula>AND(OR(I170="会社更生法",I170="民事再生法"), AND(TRIM($I172)="", TRIM($I174)=""))</formula>
    </cfRule>
  </conditionalFormatting>
  <conditionalFormatting sqref="I177:M177">
    <cfRule type="expression" dxfId="63" priority="64" stopIfTrue="1">
      <formula>TRIM($I177)=""</formula>
    </cfRule>
  </conditionalFormatting>
  <conditionalFormatting sqref="N177:P177">
    <cfRule type="expression" dxfId="62" priority="63" stopIfTrue="1">
      <formula>TRIM($N177)=""</formula>
    </cfRule>
  </conditionalFormatting>
  <conditionalFormatting sqref="Q177:S177">
    <cfRule type="expression" dxfId="61" priority="62" stopIfTrue="1">
      <formula>TRIM($Q177)=""</formula>
    </cfRule>
  </conditionalFormatting>
  <conditionalFormatting sqref="I179:M179">
    <cfRule type="expression" dxfId="60" priority="61" stopIfTrue="1">
      <formula>TRIM($I179)=""</formula>
    </cfRule>
  </conditionalFormatting>
  <conditionalFormatting sqref="I181:M181">
    <cfRule type="expression" dxfId="59" priority="60" stopIfTrue="1">
      <formula>TRIM($I181)=""</formula>
    </cfRule>
  </conditionalFormatting>
  <conditionalFormatting sqref="E211">
    <cfRule type="expression" dxfId="58" priority="59" stopIfTrue="1">
      <formula>OR(希望&lt;&gt;0, 希望_物品&lt;&gt;0)</formula>
    </cfRule>
  </conditionalFormatting>
  <conditionalFormatting sqref="E212">
    <cfRule type="expression" dxfId="57" priority="58" stopIfTrue="1">
      <formula>OR(希望&lt;&gt;0, 希望_物品&lt;&gt;0)</formula>
    </cfRule>
  </conditionalFormatting>
  <conditionalFormatting sqref="E213">
    <cfRule type="expression" dxfId="56" priority="57" stopIfTrue="1">
      <formula>OR(希望&lt;&gt;0, 希望_物品&lt;&gt;0)</formula>
    </cfRule>
  </conditionalFormatting>
  <conditionalFormatting sqref="E214">
    <cfRule type="expression" dxfId="55" priority="56" stopIfTrue="1">
      <formula>OR(希望&lt;&gt;0, 希望_物品&lt;&gt;0)</formula>
    </cfRule>
  </conditionalFormatting>
  <conditionalFormatting sqref="E215">
    <cfRule type="expression" dxfId="54" priority="55" stopIfTrue="1">
      <formula>OR(希望&lt;&gt;0, 希望_物品&lt;&gt;0)</formula>
    </cfRule>
  </conditionalFormatting>
  <conditionalFormatting sqref="E216">
    <cfRule type="expression" dxfId="53" priority="54" stopIfTrue="1">
      <formula>OR(希望&lt;&gt;0, 希望_物品&lt;&gt;0)</formula>
    </cfRule>
  </conditionalFormatting>
  <conditionalFormatting sqref="E217">
    <cfRule type="expression" dxfId="52" priority="53" stopIfTrue="1">
      <formula>OR(希望&lt;&gt;0, 希望_物品&lt;&gt;0)</formula>
    </cfRule>
  </conditionalFormatting>
  <conditionalFormatting sqref="E218">
    <cfRule type="expression" dxfId="51" priority="52" stopIfTrue="1">
      <formula>OR(希望&lt;&gt;0, 希望_物品&lt;&gt;0)</formula>
    </cfRule>
  </conditionalFormatting>
  <conditionalFormatting sqref="E219">
    <cfRule type="expression" dxfId="50" priority="51" stopIfTrue="1">
      <formula>OR(希望&lt;&gt;0, 希望_物品&lt;&gt;0)</formula>
    </cfRule>
  </conditionalFormatting>
  <conditionalFormatting sqref="E220">
    <cfRule type="expression" dxfId="49" priority="50" stopIfTrue="1">
      <formula>OR(希望&lt;&gt;0, 希望_物品&lt;&gt;0)</formula>
    </cfRule>
  </conditionalFormatting>
  <conditionalFormatting sqref="E221">
    <cfRule type="expression" dxfId="48" priority="49" stopIfTrue="1">
      <formula>OR(希望&lt;&gt;0, 希望_物品&lt;&gt;0)</formula>
    </cfRule>
  </conditionalFormatting>
  <conditionalFormatting sqref="E222">
    <cfRule type="expression" dxfId="47" priority="48" stopIfTrue="1">
      <formula>OR(希望&lt;&gt;0, 希望_物品&lt;&gt;0)</formula>
    </cfRule>
  </conditionalFormatting>
  <conditionalFormatting sqref="E223">
    <cfRule type="expression" dxfId="46" priority="47" stopIfTrue="1">
      <formula>OR(希望&lt;&gt;0, 希望_物品&lt;&gt;0)</formula>
    </cfRule>
  </conditionalFormatting>
  <conditionalFormatting sqref="E224">
    <cfRule type="expression" dxfId="45" priority="46" stopIfTrue="1">
      <formula>OR(希望&lt;&gt;0, 希望_物品&lt;&gt;0)</formula>
    </cfRule>
  </conditionalFormatting>
  <conditionalFormatting sqref="E225">
    <cfRule type="expression" dxfId="44" priority="45" stopIfTrue="1">
      <formula>OR(希望&lt;&gt;0, 希望_物品&lt;&gt;0)</formula>
    </cfRule>
  </conditionalFormatting>
  <conditionalFormatting sqref="E226">
    <cfRule type="expression" dxfId="43" priority="44" stopIfTrue="1">
      <formula>OR(希望&lt;&gt;0, 希望_物品&lt;&gt;0)</formula>
    </cfRule>
  </conditionalFormatting>
  <conditionalFormatting sqref="E227">
    <cfRule type="expression" dxfId="42" priority="43" stopIfTrue="1">
      <formula>OR(希望&lt;&gt;0, 希望_物品&lt;&gt;0)</formula>
    </cfRule>
  </conditionalFormatting>
  <conditionalFormatting sqref="E228">
    <cfRule type="expression" dxfId="41" priority="42" stopIfTrue="1">
      <formula>OR(希望&lt;&gt;0, 希望_物品&lt;&gt;0)</formula>
    </cfRule>
  </conditionalFormatting>
  <conditionalFormatting sqref="E229">
    <cfRule type="expression" dxfId="40" priority="41" stopIfTrue="1">
      <formula>OR(希望&lt;&gt;0, 希望_物品&lt;&gt;0)</formula>
    </cfRule>
  </conditionalFormatting>
  <conditionalFormatting sqref="E230">
    <cfRule type="expression" dxfId="39" priority="40" stopIfTrue="1">
      <formula>OR(希望&lt;&gt;0, 希望_物品&lt;&gt;0)</formula>
    </cfRule>
  </conditionalFormatting>
  <conditionalFormatting sqref="E231">
    <cfRule type="expression" dxfId="38" priority="39" stopIfTrue="1">
      <formula>OR(希望&lt;&gt;0, 希望_物品&lt;&gt;0)</formula>
    </cfRule>
  </conditionalFormatting>
  <conditionalFormatting sqref="E232">
    <cfRule type="expression" dxfId="37" priority="38" stopIfTrue="1">
      <formula>OR(希望&lt;&gt;0, 希望_物品&lt;&gt;0)</formula>
    </cfRule>
  </conditionalFormatting>
  <conditionalFormatting sqref="E233">
    <cfRule type="expression" dxfId="36" priority="37" stopIfTrue="1">
      <formula>OR(希望&lt;&gt;0, 希望_物品&lt;&gt;0)</formula>
    </cfRule>
  </conditionalFormatting>
  <conditionalFormatting sqref="E234">
    <cfRule type="expression" dxfId="35" priority="36" stopIfTrue="1">
      <formula>OR(希望&lt;&gt;0, 希望_物品&lt;&gt;0)</formula>
    </cfRule>
  </conditionalFormatting>
  <conditionalFormatting sqref="E235">
    <cfRule type="expression" dxfId="34" priority="35" stopIfTrue="1">
      <formula>OR(希望&lt;&gt;0, 希望_物品&lt;&gt;0)</formula>
    </cfRule>
  </conditionalFormatting>
  <conditionalFormatting sqref="E236">
    <cfRule type="expression" dxfId="33" priority="34" stopIfTrue="1">
      <formula>OR(希望&lt;&gt;0, 希望_物品&lt;&gt;0)</formula>
    </cfRule>
  </conditionalFormatting>
  <conditionalFormatting sqref="E237">
    <cfRule type="expression" dxfId="32" priority="33" stopIfTrue="1">
      <formula>OR(希望&lt;&gt;0, 希望_物品&lt;&gt;0)</formula>
    </cfRule>
  </conditionalFormatting>
  <conditionalFormatting sqref="E238">
    <cfRule type="expression" dxfId="31" priority="32" stopIfTrue="1">
      <formula>OR(希望&lt;&gt;0, 希望_物品&lt;&gt;0)</formula>
    </cfRule>
  </conditionalFormatting>
  <conditionalFormatting sqref="E239">
    <cfRule type="expression" dxfId="30" priority="31" stopIfTrue="1">
      <formula>OR(希望&lt;&gt;0, 希望_物品&lt;&gt;0)</formula>
    </cfRule>
  </conditionalFormatting>
  <conditionalFormatting sqref="E240">
    <cfRule type="expression" dxfId="29" priority="30" stopIfTrue="1">
      <formula>OR(希望&lt;&gt;0, 希望_物品&lt;&gt;0)</formula>
    </cfRule>
  </conditionalFormatting>
  <conditionalFormatting sqref="E241">
    <cfRule type="expression" dxfId="28" priority="29" stopIfTrue="1">
      <formula>OR(希望&lt;&gt;0, 希望_物品&lt;&gt;0)</formula>
    </cfRule>
  </conditionalFormatting>
  <conditionalFormatting sqref="E242">
    <cfRule type="expression" dxfId="27" priority="28" stopIfTrue="1">
      <formula>OR(希望&lt;&gt;0, 希望_物品&lt;&gt;0)</formula>
    </cfRule>
  </conditionalFormatting>
  <conditionalFormatting sqref="E243">
    <cfRule type="expression" dxfId="26" priority="27" stopIfTrue="1">
      <formula>OR(希望&lt;&gt;0, 希望_物品&lt;&gt;0)</formula>
    </cfRule>
  </conditionalFormatting>
  <conditionalFormatting sqref="E244">
    <cfRule type="expression" dxfId="25" priority="26" stopIfTrue="1">
      <formula>OR(希望&lt;&gt;0, 希望_物品&lt;&gt;0)</formula>
    </cfRule>
  </conditionalFormatting>
  <conditionalFormatting sqref="E245">
    <cfRule type="expression" dxfId="24" priority="25" stopIfTrue="1">
      <formula>OR(希望&lt;&gt;0, 希望_物品&lt;&gt;0)</formula>
    </cfRule>
  </conditionalFormatting>
  <conditionalFormatting sqref="E246">
    <cfRule type="expression" dxfId="23" priority="24" stopIfTrue="1">
      <formula>OR(希望&lt;&gt;0, 希望_物品&lt;&gt;0)</formula>
    </cfRule>
  </conditionalFormatting>
  <conditionalFormatting sqref="E247">
    <cfRule type="expression" dxfId="22" priority="23" stopIfTrue="1">
      <formula>OR(希望&lt;&gt;0, 希望_物品&lt;&gt;0)</formula>
    </cfRule>
  </conditionalFormatting>
  <conditionalFormatting sqref="E248">
    <cfRule type="expression" dxfId="21" priority="22" stopIfTrue="1">
      <formula>OR(希望&lt;&gt;0, 希望_物品&lt;&gt;0)</formula>
    </cfRule>
  </conditionalFormatting>
  <conditionalFormatting sqref="M248:Y248">
    <cfRule type="expression" dxfId="20" priority="21" stopIfTrue="1">
      <formula>AND(E248="○",TRIM($M248)="")</formula>
    </cfRule>
  </conditionalFormatting>
  <conditionalFormatting sqref="E252">
    <cfRule type="expression" dxfId="19" priority="20" stopIfTrue="1">
      <formula>OR(希望&lt;&gt;0, 希望_役務&lt;&gt;0)</formula>
    </cfRule>
  </conditionalFormatting>
  <conditionalFormatting sqref="E253">
    <cfRule type="expression" dxfId="18" priority="19" stopIfTrue="1">
      <formula>OR(希望&lt;&gt;0, 希望_役務&lt;&gt;0)</formula>
    </cfRule>
  </conditionalFormatting>
  <conditionalFormatting sqref="E254">
    <cfRule type="expression" dxfId="17" priority="18" stopIfTrue="1">
      <formula>OR(希望&lt;&gt;0, 希望_役務&lt;&gt;0)</formula>
    </cfRule>
  </conditionalFormatting>
  <conditionalFormatting sqref="E255">
    <cfRule type="expression" dxfId="16" priority="17" stopIfTrue="1">
      <formula>OR(希望&lt;&gt;0, 希望_役務&lt;&gt;0)</formula>
    </cfRule>
  </conditionalFormatting>
  <conditionalFormatting sqref="E256">
    <cfRule type="expression" dxfId="15" priority="16" stopIfTrue="1">
      <formula>OR(希望&lt;&gt;0, 希望_役務&lt;&gt;0)</formula>
    </cfRule>
  </conditionalFormatting>
  <conditionalFormatting sqref="E257">
    <cfRule type="expression" dxfId="14" priority="15" stopIfTrue="1">
      <formula>OR(希望&lt;&gt;0, 希望_役務&lt;&gt;0)</formula>
    </cfRule>
  </conditionalFormatting>
  <conditionalFormatting sqref="E258">
    <cfRule type="expression" dxfId="13" priority="14" stopIfTrue="1">
      <formula>OR(希望&lt;&gt;0, 希望_役務&lt;&gt;0)</formula>
    </cfRule>
  </conditionalFormatting>
  <conditionalFormatting sqref="E259">
    <cfRule type="expression" dxfId="12" priority="13" stopIfTrue="1">
      <formula>OR(希望&lt;&gt;0, 希望_役務&lt;&gt;0)</formula>
    </cfRule>
  </conditionalFormatting>
  <conditionalFormatting sqref="E260">
    <cfRule type="expression" dxfId="11" priority="12" stopIfTrue="1">
      <formula>OR(希望&lt;&gt;0, 希望_役務&lt;&gt;0)</formula>
    </cfRule>
  </conditionalFormatting>
  <conditionalFormatting sqref="E261">
    <cfRule type="expression" dxfId="10" priority="11" stopIfTrue="1">
      <formula>OR(希望&lt;&gt;0, 希望_役務&lt;&gt;0)</formula>
    </cfRule>
  </conditionalFormatting>
  <conditionalFormatting sqref="M261:Y261">
    <cfRule type="expression" dxfId="9" priority="10" stopIfTrue="1">
      <formula>AND(E261="○",TRIM($M261)="")</formula>
    </cfRule>
  </conditionalFormatting>
  <conditionalFormatting sqref="E262">
    <cfRule type="expression" dxfId="8" priority="9" stopIfTrue="1">
      <formula>OR(希望&lt;&gt;0, 希望_役務&lt;&gt;0)</formula>
    </cfRule>
  </conditionalFormatting>
  <conditionalFormatting sqref="E263">
    <cfRule type="expression" dxfId="7" priority="8" stopIfTrue="1">
      <formula>OR(希望&lt;&gt;0, 希望_役務&lt;&gt;0)</formula>
    </cfRule>
  </conditionalFormatting>
  <conditionalFormatting sqref="E264">
    <cfRule type="expression" dxfId="6" priority="7" stopIfTrue="1">
      <formula>OR(希望&lt;&gt;0, 希望_役務&lt;&gt;0)</formula>
    </cfRule>
  </conditionalFormatting>
  <conditionalFormatting sqref="E265">
    <cfRule type="expression" dxfId="5" priority="6" stopIfTrue="1">
      <formula>OR(希望&lt;&gt;0, 希望_役務&lt;&gt;0)</formula>
    </cfRule>
  </conditionalFormatting>
  <conditionalFormatting sqref="E266">
    <cfRule type="expression" dxfId="4" priority="5" stopIfTrue="1">
      <formula>OR(希望&lt;&gt;0, 希望_役務&lt;&gt;0)</formula>
    </cfRule>
  </conditionalFormatting>
  <conditionalFormatting sqref="E267">
    <cfRule type="expression" dxfId="3" priority="4" stopIfTrue="1">
      <formula>OR(希望&lt;&gt;0, 希望_役務&lt;&gt;0)</formula>
    </cfRule>
  </conditionalFormatting>
  <conditionalFormatting sqref="E268">
    <cfRule type="expression" dxfId="2" priority="3" stopIfTrue="1">
      <formula>OR(希望&lt;&gt;0, 希望_役務&lt;&gt;0)</formula>
    </cfRule>
  </conditionalFormatting>
  <conditionalFormatting sqref="E269">
    <cfRule type="expression" dxfId="1" priority="2" stopIfTrue="1">
      <formula>OR(希望&lt;&gt;0, 希望_役務&lt;&gt;0)</formula>
    </cfRule>
  </conditionalFormatting>
  <conditionalFormatting sqref="M269:Y269">
    <cfRule type="expression" dxfId="0" priority="1" stopIfTrue="1">
      <formula>AND(E269="○",TRIM($M269)="")</formula>
    </cfRule>
  </conditionalFormatting>
  <dataValidations count="120">
    <dataValidation type="whole" imeMode="halfAlpha" allowBlank="1" showInputMessage="1" showErrorMessage="1" error="7桁の数字を入力してください" sqref="I20:M20" xr:uid="{05E97954-93C3-4472-BC0C-2D4CAF677918}">
      <formula1>0</formula1>
      <formula2>9999999</formula2>
    </dataValidation>
    <dataValidation errorStyle="warning" imeMode="hiragana" allowBlank="1" showInputMessage="1" showErrorMessage="1" sqref="I22:Y22" xr:uid="{5D438682-E7DC-42FB-AB05-792C732F91C8}"/>
    <dataValidation errorStyle="warning" imeMode="fullKatakana" allowBlank="1" showInputMessage="1" showErrorMessage="1" sqref="I24:Y24" xr:uid="{F4A45A61-1ECE-469D-99BF-F9FBF0C76425}"/>
    <dataValidation errorStyle="warning" imeMode="hiragana" allowBlank="1" showInputMessage="1" showErrorMessage="1" sqref="I26:Y26" xr:uid="{748B4C57-2F87-4C5A-A753-B780F5583E60}"/>
    <dataValidation errorStyle="warning" imeMode="hiragana" allowBlank="1" showInputMessage="1" showErrorMessage="1" sqref="I28:Y28" xr:uid="{30ACF694-885E-42CD-8CE5-15CC8B42FD8F}"/>
    <dataValidation errorStyle="warning" imeMode="fullKatakana" allowBlank="1" showInputMessage="1" showErrorMessage="1" sqref="I30:Y30" xr:uid="{A6581D81-2CAE-4464-8FD3-A42367A793B8}"/>
    <dataValidation errorStyle="warning" imeMode="hiragana" allowBlank="1" showInputMessage="1" showErrorMessage="1" sqref="I32:Y32" xr:uid="{A9E76610-7367-4F77-8AD5-C510880DCCBA}"/>
    <dataValidation errorStyle="warning" imeMode="halfAlpha" allowBlank="1" showInputMessage="1" showErrorMessage="1" sqref="I34:M34" xr:uid="{887B7ABE-7014-4A16-A0EE-2EF502506AF1}"/>
    <dataValidation errorStyle="warning" imeMode="halfAlpha" allowBlank="1" showInputMessage="1" showErrorMessage="1" sqref="I36:M36" xr:uid="{5E5DA8E3-2422-4FF2-9E5D-2AEAECC664E9}"/>
    <dataValidation type="list" imeMode="halfAlpha" allowBlank="1" showInputMessage="1" showErrorMessage="1" error="リストから選択してください" sqref="I40:M40" xr:uid="{E9C5AAB9-F654-4899-A777-A834FE46B53E}">
      <formula1>"一致する,一致しない"</formula1>
    </dataValidation>
    <dataValidation type="list" imeMode="halfAlpha" allowBlank="1" showInputMessage="1" showErrorMessage="1" error="リストから選択してください" sqref="I63:M63" xr:uid="{80C2C56F-A4BC-495F-812D-39F4B78223D4}">
      <formula1>"しない,する"</formula1>
    </dataValidation>
    <dataValidation type="whole" imeMode="halfAlpha" allowBlank="1" showInputMessage="1" showErrorMessage="1" error="7桁の数字を入力してください" sqref="I69:M69" xr:uid="{A24DDA25-A8E6-49B1-9527-3A8B754D67FC}">
      <formula1>0</formula1>
      <formula2>9999999</formula2>
    </dataValidation>
    <dataValidation errorStyle="warning" imeMode="hiragana" allowBlank="1" showInputMessage="1" showErrorMessage="1" sqref="I71:Y71" xr:uid="{60FF29E8-5F6F-4F9F-BD1D-D391CC3A1DBF}"/>
    <dataValidation errorStyle="warning" imeMode="fullKatakana" allowBlank="1" showInputMessage="1" showErrorMessage="1" sqref="I73:Y73" xr:uid="{1ABBCB8D-F4D0-4D75-9C8B-39A8645CDF2E}"/>
    <dataValidation errorStyle="warning" imeMode="hiragana" allowBlank="1" showInputMessage="1" showErrorMessage="1" sqref="I75:Y75" xr:uid="{E93034AE-7AC9-460D-B1B2-7ABC591EA4F3}"/>
    <dataValidation errorStyle="warning" imeMode="hiragana" allowBlank="1" showInputMessage="1" showErrorMessage="1" sqref="I77:Y77" xr:uid="{19DCEEF1-CA15-4B7E-B08E-C9D57BB05627}"/>
    <dataValidation errorStyle="warning" imeMode="fullKatakana" allowBlank="1" showInputMessage="1" showErrorMessage="1" sqref="I79:Y79" xr:uid="{8EFD7D04-C43C-4A80-B59B-D4AF6021B6A1}"/>
    <dataValidation errorStyle="warning" imeMode="hiragana" allowBlank="1" showInputMessage="1" showErrorMessage="1" sqref="I81:Y81" xr:uid="{6BF4E805-F78E-4DA5-8DBF-B82C5188F1AD}"/>
    <dataValidation errorStyle="warning" imeMode="halfAlpha" allowBlank="1" showInputMessage="1" showErrorMessage="1" sqref="I83:M83" xr:uid="{2FED6A0D-B44D-420E-8C4E-5F19ACEC162F}"/>
    <dataValidation errorStyle="warning" imeMode="halfAlpha" allowBlank="1" showInputMessage="1" showErrorMessage="1" sqref="I85:M85" xr:uid="{651B5B14-A223-421A-A416-CDDF22F070D5}"/>
    <dataValidation errorStyle="warning" imeMode="hiragana" allowBlank="1" showInputMessage="1" showErrorMessage="1" sqref="I112:Y112" xr:uid="{95B06A2B-846A-4780-9302-3C91E37D562D}"/>
    <dataValidation errorStyle="warning" imeMode="fullKatakana" allowBlank="1" showInputMessage="1" showErrorMessage="1" sqref="I114:Y114" xr:uid="{7FB2DC26-3C6D-4B79-9271-FCE009D794BF}"/>
    <dataValidation errorStyle="warning" imeMode="hiragana" allowBlank="1" showInputMessage="1" showErrorMessage="1" sqref="I116:Y116" xr:uid="{3E060CAB-07B6-4821-835A-9A8DB1E33D89}"/>
    <dataValidation errorStyle="warning" imeMode="halfAlpha" allowBlank="1" showInputMessage="1" showErrorMessage="1" sqref="I118:M118" xr:uid="{D3A84EBB-9454-426C-9437-208C750520D6}"/>
    <dataValidation errorStyle="warning" imeMode="halfAlpha" allowBlank="1" showInputMessage="1" showErrorMessage="1" sqref="I120:M120" xr:uid="{E01ABD09-BB52-4F63-91AE-A13521E32A56}"/>
    <dataValidation errorStyle="warning" imeMode="halfAlpha" allowBlank="1" showInputMessage="1" showErrorMessage="1" sqref="I122:Y122" xr:uid="{14907874-E06C-4E48-84F2-188C1483407F}"/>
    <dataValidation type="list" imeMode="halfAlpha" allowBlank="1" showInputMessage="1" showErrorMessage="1" error="リストから選択してください" sqref="I149:M149" xr:uid="{61FBF708-1B86-4E3D-BCD5-E0DA5FF615A6}">
      <formula1>"しない,する"</formula1>
    </dataValidation>
    <dataValidation type="whole" imeMode="halfAlpha" allowBlank="1" showInputMessage="1" showErrorMessage="1" error="7桁の数字を入力してください" sqref="I151:M151" xr:uid="{655BB6D1-7FA4-42FD-99B7-0DFA225F8784}">
      <formula1>0</formula1>
      <formula2>9999999</formula2>
    </dataValidation>
    <dataValidation errorStyle="warning" imeMode="hiragana" allowBlank="1" showInputMessage="1" showErrorMessage="1" sqref="I153:Y153" xr:uid="{CA72AB29-F2A1-409B-BE75-49B7FE526E85}"/>
    <dataValidation errorStyle="warning" imeMode="fullKatakana" allowBlank="1" showInputMessage="1" showErrorMessage="1" sqref="I155:Y155" xr:uid="{9FB26E6C-017B-4CD1-A9D1-1F2EBD4DD71C}"/>
    <dataValidation errorStyle="warning" imeMode="hiragana" allowBlank="1" showInputMessage="1" showErrorMessage="1" sqref="I157:Y157" xr:uid="{F6093A23-4BE7-4E22-B29D-D85109B8B7D4}"/>
    <dataValidation errorStyle="warning" imeMode="halfAlpha" allowBlank="1" showInputMessage="1" showErrorMessage="1" sqref="I159:M159" xr:uid="{850EC1BB-6E7F-472E-8924-CB563242BBB0}"/>
    <dataValidation errorStyle="warning" imeMode="halfAlpha" allowBlank="1" showInputMessage="1" showErrorMessage="1" sqref="I161:M161" xr:uid="{5706B6CA-ADFC-4AB5-8721-E247EB6AB855}"/>
    <dataValidation type="whole" imeMode="halfAlpha" allowBlank="1" showInputMessage="1" showErrorMessage="1" error="有効な数字を入力してください" sqref="I168:M168" xr:uid="{64D9BEE6-C199-4F1E-AF30-48699B8BCB33}">
      <formula1>0</formula1>
      <formula2>9999999999</formula2>
    </dataValidation>
    <dataValidation type="list" imeMode="halfAlpha" allowBlank="1" showInputMessage="1" showErrorMessage="1" error="リストから選択してください" sqref="I170:M170" xr:uid="{2190C277-7531-4EA7-8BEF-379029CF9F98}">
      <formula1>"なし,会社更生法,民事再生法"</formula1>
    </dataValidation>
    <dataValidation type="date" imeMode="halfAlpha" allowBlank="1" showInputMessage="1" showErrorMessage="1" error="有効な日付を入力してください" sqref="I172:M172" xr:uid="{9285127E-6FF8-45EF-AAA3-7687D144E732}">
      <formula1>92</formula1>
      <formula2>73415</formula2>
    </dataValidation>
    <dataValidation type="date" imeMode="halfAlpha" allowBlank="1" showInputMessage="1" showErrorMessage="1" error="有効な日付を入力してください" sqref="I174:M174" xr:uid="{DD97390B-4702-42CE-B605-A7D99EADC1AF}">
      <formula1>92</formula1>
      <formula2>73415</formula2>
    </dataValidation>
    <dataValidation type="whole" imeMode="halfAlpha" allowBlank="1" showInputMessage="1" showErrorMessage="1" error="有効な数字を入力してください" sqref="I177:M177" xr:uid="{982DD05C-3A89-448D-A129-04EA0BB60F12}">
      <formula1>0</formula1>
      <formula2>9999999999</formula2>
    </dataValidation>
    <dataValidation type="whole" imeMode="halfAlpha" allowBlank="1" showInputMessage="1" showErrorMessage="1" error="有効な数字を入力してください" sqref="N177:P177" xr:uid="{961D63C4-A95F-4A7A-942C-B6BD659F5357}">
      <formula1>0</formula1>
      <formula2>9999999999</formula2>
    </dataValidation>
    <dataValidation type="whole" imeMode="halfAlpha" allowBlank="1" showInputMessage="1" showErrorMessage="1" error="有効な数字を入力してください" sqref="Q177:S177" xr:uid="{D67E9BA4-34FB-4336-8403-251B1FB07A82}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79:M179" xr:uid="{C3B3E015-5B14-491E-8625-9658178A0E7A}">
      <formula1>-9999999999</formula1>
      <formula2>9999999999</formula2>
    </dataValidation>
    <dataValidation errorStyle="warning" imeMode="hiragana" allowBlank="1" showInputMessage="1" showErrorMessage="1" sqref="I181:M181" xr:uid="{0139B1CE-2B2C-4BAC-A2D4-0FF96417F285}"/>
    <dataValidation type="date" imeMode="halfAlpha" allowBlank="1" showInputMessage="1" showErrorMessage="1" error="有効な日付を入力してください" sqref="I183:M183" xr:uid="{28419968-C298-404F-A8F9-206B4FD8616B}">
      <formula1>92</formula1>
      <formula2>73415</formula2>
    </dataValidation>
    <dataValidation type="date" imeMode="halfAlpha" allowBlank="1" showInputMessage="1" showErrorMessage="1" error="有効な日付を入力してください" sqref="O183:Q183" xr:uid="{89DA8297-27DB-4AD2-9EFF-B4763E784BB7}">
      <formula1>92</formula1>
      <formula2>73415</formula2>
    </dataValidation>
    <dataValidation errorStyle="warning" imeMode="hiragana" allowBlank="1" showInputMessage="1" showErrorMessage="1" sqref="I185:Y185" xr:uid="{593AE1CD-F75D-46A7-9E88-4DC2F2F07C22}"/>
    <dataValidation errorStyle="warning" imeMode="hiragana" allowBlank="1" showInputMessage="1" showErrorMessage="1" sqref="I187:Y187" xr:uid="{A87BB6A2-9F30-41F6-8487-2DB3CF6349AD}"/>
    <dataValidation errorStyle="warning" imeMode="hiragana" allowBlank="1" showInputMessage="1" showErrorMessage="1" sqref="E196:H196" xr:uid="{BC9C83A2-0F31-4824-B4FD-104C80D499D8}"/>
    <dataValidation errorStyle="warning" imeMode="hiragana" allowBlank="1" showInputMessage="1" showErrorMessage="1" sqref="I196:T196" xr:uid="{3CD756A5-B844-44DD-A7FA-F7E193436B65}"/>
    <dataValidation type="whole" imeMode="halfAlpha" allowBlank="1" showInputMessage="1" showErrorMessage="1" error="有効な数字を入力してください。10兆円以上になる場合は、9,999,999,999と入力してください" sqref="U196:Y196" xr:uid="{8007DA8D-EB85-4E91-9951-36B6860DAC30}">
      <formula1>-9999999999</formula1>
      <formula2>9999999999</formula2>
    </dataValidation>
    <dataValidation errorStyle="warning" imeMode="hiragana" allowBlank="1" showInputMessage="1" showErrorMessage="1" sqref="E197:H197" xr:uid="{E0EF27D5-3C4F-4797-ACEB-3B65B069B81B}"/>
    <dataValidation errorStyle="warning" imeMode="hiragana" allowBlank="1" showInputMessage="1" showErrorMessage="1" sqref="I197:T197" xr:uid="{CB1C6366-1905-41B5-A037-BB7C7C0A5875}"/>
    <dataValidation type="whole" imeMode="halfAlpha" allowBlank="1" showInputMessage="1" showErrorMessage="1" error="有効な数字を入力してください。10兆円以上になる場合は、9,999,999,999と入力してください" sqref="U197:Y197" xr:uid="{6B2573F1-E883-4A41-9A65-6D36B586004A}">
      <formula1>-9999999999</formula1>
      <formula2>9999999999</formula2>
    </dataValidation>
    <dataValidation errorStyle="warning" imeMode="hiragana" allowBlank="1" showInputMessage="1" showErrorMessage="1" sqref="E198:H198" xr:uid="{F7AC8281-374C-4D6E-B9B5-9CEF196FA1E8}"/>
    <dataValidation errorStyle="warning" imeMode="hiragana" allowBlank="1" showInputMessage="1" showErrorMessage="1" sqref="I198:T198" xr:uid="{33C46F85-91C2-4DBD-9AF8-0256DCF7374C}"/>
    <dataValidation type="whole" imeMode="halfAlpha" allowBlank="1" showInputMessage="1" showErrorMessage="1" error="有効な数字を入力してください。10兆円以上になる場合は、9,999,999,999と入力してください" sqref="U198:Y198" xr:uid="{6557FE9C-9E91-405F-A14B-05C0577C7DD6}">
      <formula1>-9999999999</formula1>
      <formula2>9999999999</formula2>
    </dataValidation>
    <dataValidation errorStyle="warning" imeMode="hiragana" allowBlank="1" showInputMessage="1" showErrorMessage="1" sqref="E199:H199" xr:uid="{6A201F31-E020-404B-9137-C9CB7D37CEA4}"/>
    <dataValidation errorStyle="warning" imeMode="hiragana" allowBlank="1" showInputMessage="1" showErrorMessage="1" sqref="I199:T199" xr:uid="{D31C068A-C41B-49CD-B045-B563AA4C4B2B}"/>
    <dataValidation type="whole" imeMode="halfAlpha" allowBlank="1" showInputMessage="1" showErrorMessage="1" error="有効な数字を入力してください。10兆円以上になる場合は、9,999,999,999と入力してください" sqref="U199:Y199" xr:uid="{A6A11A9B-A0D8-4734-84C6-C887363EB189}">
      <formula1>-9999999999</formula1>
      <formula2>9999999999</formula2>
    </dataValidation>
    <dataValidation errorStyle="warning" imeMode="hiragana" allowBlank="1" showInputMessage="1" showErrorMessage="1" sqref="E200:H200" xr:uid="{F9AAB2BE-13AA-4CCD-AAB6-3F5BEFC28578}"/>
    <dataValidation errorStyle="warning" imeMode="hiragana" allowBlank="1" showInputMessage="1" showErrorMessage="1" sqref="I200:T200" xr:uid="{E4D21F51-29AB-41FF-B623-1EE42AFFA0A0}"/>
    <dataValidation type="whole" imeMode="halfAlpha" allowBlank="1" showInputMessage="1" showErrorMessage="1" error="有効な数字を入力してください。10兆円以上になる場合は、9,999,999,999と入力してください" sqref="U200:Y200" xr:uid="{0A3B2FFA-BA17-425A-BDC4-9350FDF5752D}">
      <formula1>-9999999999</formula1>
      <formula2>9999999999</formula2>
    </dataValidation>
    <dataValidation type="list" imeMode="halfAlpha" allowBlank="1" showInputMessage="1" showErrorMessage="1" error="リストから選択してください" sqref="E211" xr:uid="{69F1BB82-F868-44BB-A31E-4BC2F36AFABE}">
      <formula1>"○,　"</formula1>
    </dataValidation>
    <dataValidation type="list" imeMode="halfAlpha" allowBlank="1" showInputMessage="1" showErrorMessage="1" error="リストから選択してください" sqref="E212" xr:uid="{A8ACF655-FA8E-482B-B4DA-4381512D5273}">
      <formula1>"○,　"</formula1>
    </dataValidation>
    <dataValidation type="list" imeMode="halfAlpha" allowBlank="1" showInputMessage="1" showErrorMessage="1" error="リストから選択してください" sqref="E213" xr:uid="{E629E31B-6C9A-41BB-B3E7-C55390CD8954}">
      <formula1>"○,　"</formula1>
    </dataValidation>
    <dataValidation type="list" imeMode="halfAlpha" allowBlank="1" showInputMessage="1" showErrorMessage="1" error="リストから選択してください" sqref="E214" xr:uid="{FDEB32C0-FFAD-474B-B005-49FF37237DCA}">
      <formula1>"○,　"</formula1>
    </dataValidation>
    <dataValidation type="list" imeMode="halfAlpha" allowBlank="1" showInputMessage="1" showErrorMessage="1" error="リストから選択してください" sqref="E215" xr:uid="{D4AC2EE4-B862-4677-BA52-0604264FB5AB}">
      <formula1>"○,　"</formula1>
    </dataValidation>
    <dataValidation type="list" imeMode="halfAlpha" allowBlank="1" showInputMessage="1" showErrorMessage="1" error="リストから選択してください" sqref="E216" xr:uid="{C43118C6-DBA7-478C-83B8-2D71AF4EB166}">
      <formula1>"○,　"</formula1>
    </dataValidation>
    <dataValidation type="list" imeMode="halfAlpha" allowBlank="1" showInputMessage="1" showErrorMessage="1" error="リストから選択してください" sqref="E217" xr:uid="{D188C4C5-032C-4B24-BB20-7ADA0AA4177D}">
      <formula1>"○,　"</formula1>
    </dataValidation>
    <dataValidation type="list" imeMode="halfAlpha" allowBlank="1" showInputMessage="1" showErrorMessage="1" error="リストから選択してください" sqref="E218" xr:uid="{8E02AADD-DE74-453C-A2E5-6AF0FAD4F4C7}">
      <formula1>"○,　"</formula1>
    </dataValidation>
    <dataValidation type="list" imeMode="halfAlpha" allowBlank="1" showInputMessage="1" showErrorMessage="1" error="リストから選択してください" sqref="E219" xr:uid="{F89EB335-5399-46ED-9C4E-A34D5EEFC11A}">
      <formula1>"○,　"</formula1>
    </dataValidation>
    <dataValidation type="list" imeMode="halfAlpha" allowBlank="1" showInputMessage="1" showErrorMessage="1" error="リストから選択してください" sqref="E220" xr:uid="{52FA95C4-F831-4D48-AE2C-AE71223BC35A}">
      <formula1>"○,　"</formula1>
    </dataValidation>
    <dataValidation type="list" imeMode="halfAlpha" allowBlank="1" showInputMessage="1" showErrorMessage="1" error="リストから選択してください" sqref="E221" xr:uid="{A098C070-9C75-421C-B6A0-F8ECF0E87174}">
      <formula1>"○,　"</formula1>
    </dataValidation>
    <dataValidation type="list" imeMode="halfAlpha" allowBlank="1" showInputMessage="1" showErrorMessage="1" error="リストから選択してください" sqref="E222" xr:uid="{54BCDAB5-6693-49A8-965A-E8598E9BDE85}">
      <formula1>"○,　"</formula1>
    </dataValidation>
    <dataValidation type="list" imeMode="halfAlpha" allowBlank="1" showInputMessage="1" showErrorMessage="1" error="リストから選択してください" sqref="E223" xr:uid="{9BD227ED-97AA-4139-A72C-9D079BDFF2AC}">
      <formula1>"○,　"</formula1>
    </dataValidation>
    <dataValidation type="list" imeMode="halfAlpha" allowBlank="1" showInputMessage="1" showErrorMessage="1" error="リストから選択してください" sqref="E224" xr:uid="{1F308541-E929-4168-A694-98B2D3A527E4}">
      <formula1>"○,　"</formula1>
    </dataValidation>
    <dataValidation type="list" imeMode="halfAlpha" allowBlank="1" showInputMessage="1" showErrorMessage="1" error="リストから選択してください" sqref="E225" xr:uid="{2A680CE9-E487-4303-833D-E3EDBD4060D8}">
      <formula1>"○,　"</formula1>
    </dataValidation>
    <dataValidation type="list" imeMode="halfAlpha" allowBlank="1" showInputMessage="1" showErrorMessage="1" error="リストから選択してください" sqref="E226" xr:uid="{1CD46F2C-0AA1-4378-9559-22941E778532}">
      <formula1>"○,　"</formula1>
    </dataValidation>
    <dataValidation type="list" imeMode="halfAlpha" allowBlank="1" showInputMessage="1" showErrorMessage="1" error="リストから選択してください" sqref="E227" xr:uid="{9656247D-0809-40FF-AB11-38B75240CF6F}">
      <formula1>"○,　"</formula1>
    </dataValidation>
    <dataValidation type="list" imeMode="halfAlpha" allowBlank="1" showInputMessage="1" showErrorMessage="1" error="リストから選択してください" sqref="E228" xr:uid="{85C41DAF-2F40-4382-94DF-D63C90301CB6}">
      <formula1>"○,　"</formula1>
    </dataValidation>
    <dataValidation type="list" imeMode="halfAlpha" allowBlank="1" showInputMessage="1" showErrorMessage="1" error="リストから選択してください" sqref="E229" xr:uid="{94918A1F-EE48-4638-A2B9-152A3C09BA53}">
      <formula1>"○,　"</formula1>
    </dataValidation>
    <dataValidation type="list" imeMode="halfAlpha" allowBlank="1" showInputMessage="1" showErrorMessage="1" error="リストから選択してください" sqref="E230" xr:uid="{3629EE27-62BA-435C-B6CD-321B6A9F02AA}">
      <formula1>"○,　"</formula1>
    </dataValidation>
    <dataValidation type="list" imeMode="halfAlpha" allowBlank="1" showInputMessage="1" showErrorMessage="1" error="リストから選択してください" sqref="E231" xr:uid="{BF4F1420-86A7-4153-BF5B-C3DE711BED2E}">
      <formula1>"○,　"</formula1>
    </dataValidation>
    <dataValidation type="list" imeMode="halfAlpha" allowBlank="1" showInputMessage="1" showErrorMessage="1" error="リストから選択してください" sqref="E232" xr:uid="{5BFB2109-6506-4394-93E9-34648ED9EF77}">
      <formula1>"○,　"</formula1>
    </dataValidation>
    <dataValidation type="list" imeMode="halfAlpha" allowBlank="1" showInputMessage="1" showErrorMessage="1" error="リストから選択してください" sqref="E233" xr:uid="{54FB5D7E-3F40-46FB-98BD-690967909458}">
      <formula1>"○,　"</formula1>
    </dataValidation>
    <dataValidation type="list" imeMode="halfAlpha" allowBlank="1" showInputMessage="1" showErrorMessage="1" error="リストから選択してください" sqref="E234" xr:uid="{49DC3B15-308B-4568-9F72-1F6F0A4E6363}">
      <formula1>"○,　"</formula1>
    </dataValidation>
    <dataValidation type="list" imeMode="halfAlpha" allowBlank="1" showInputMessage="1" showErrorMessage="1" error="リストから選択してください" sqref="E235" xr:uid="{68AE18D5-9B11-4140-9694-62FA9419C8D3}">
      <formula1>"○,　"</formula1>
    </dataValidation>
    <dataValidation type="list" imeMode="halfAlpha" allowBlank="1" showInputMessage="1" showErrorMessage="1" error="リストから選択してください" sqref="E236" xr:uid="{747C1E48-462A-4785-A90F-68328BC8403C}">
      <formula1>"○,　"</formula1>
    </dataValidation>
    <dataValidation type="list" imeMode="halfAlpha" allowBlank="1" showInputMessage="1" showErrorMessage="1" error="リストから選択してください" sqref="E237" xr:uid="{5ADBE603-6BE8-4F6A-9078-7D97FCC9A294}">
      <formula1>"○,　"</formula1>
    </dataValidation>
    <dataValidation type="list" imeMode="halfAlpha" allowBlank="1" showInputMessage="1" showErrorMessage="1" error="リストから選択してください" sqref="E238" xr:uid="{64D086BC-8C6F-4D4F-98D4-215A3EA67AD2}">
      <formula1>"○,　"</formula1>
    </dataValidation>
    <dataValidation type="list" imeMode="halfAlpha" allowBlank="1" showInputMessage="1" showErrorMessage="1" error="リストから選択してください" sqref="E239" xr:uid="{BA7228BD-66E4-4AC2-B8DD-CF2A4D7B8223}">
      <formula1>"○,　"</formula1>
    </dataValidation>
    <dataValidation type="list" imeMode="halfAlpha" allowBlank="1" showInputMessage="1" showErrorMessage="1" error="リストから選択してください" sqref="E240" xr:uid="{D9453A32-BDB5-42C2-8E70-907DB814FE2E}">
      <formula1>"○,　"</formula1>
    </dataValidation>
    <dataValidation type="list" imeMode="halfAlpha" allowBlank="1" showInputMessage="1" showErrorMessage="1" error="リストから選択してください" sqref="E241" xr:uid="{7B0D3947-F2E8-4F30-A511-780F89EC70D1}">
      <formula1>"○,　"</formula1>
    </dataValidation>
    <dataValidation type="list" imeMode="halfAlpha" allowBlank="1" showInputMessage="1" showErrorMessage="1" error="リストから選択してください" sqref="E242" xr:uid="{65B753CC-BBB6-4582-9F38-69AB5F054F93}">
      <formula1>"○,　"</formula1>
    </dataValidation>
    <dataValidation type="list" imeMode="halfAlpha" allowBlank="1" showInputMessage="1" showErrorMessage="1" error="リストから選択してください" sqref="E243" xr:uid="{8D9E3654-A513-4EA8-B808-EBA8CAF3BA91}">
      <formula1>"○,　"</formula1>
    </dataValidation>
    <dataValidation type="list" imeMode="halfAlpha" allowBlank="1" showInputMessage="1" showErrorMessage="1" error="リストから選択してください" sqref="E244" xr:uid="{F7BA244A-D803-44F1-9B4D-4951578D196D}">
      <formula1>"○,　"</formula1>
    </dataValidation>
    <dataValidation type="list" imeMode="halfAlpha" allowBlank="1" showInputMessage="1" showErrorMessage="1" error="リストから選択してください" sqref="E245" xr:uid="{79B18CB0-13AB-4A0E-B544-A370F1C423DB}">
      <formula1>"○,　"</formula1>
    </dataValidation>
    <dataValidation type="list" imeMode="halfAlpha" allowBlank="1" showInputMessage="1" showErrorMessage="1" error="リストから選択してください" sqref="E246" xr:uid="{6298FE7A-B009-4B42-A810-641DE7F692A0}">
      <formula1>"○,　"</formula1>
    </dataValidation>
    <dataValidation type="list" imeMode="halfAlpha" allowBlank="1" showInputMessage="1" showErrorMessage="1" error="リストから選択してください" sqref="E247" xr:uid="{8431017F-DA2E-42EA-A8BB-8B42B4F168E2}">
      <formula1>"○,　"</formula1>
    </dataValidation>
    <dataValidation type="list" imeMode="halfAlpha" allowBlank="1" showInputMessage="1" showErrorMessage="1" error="リストから選択してください" sqref="E248" xr:uid="{8560FE95-1EBB-4EBD-B94C-A408C90226AA}">
      <formula1>"○,　"</formula1>
    </dataValidation>
    <dataValidation errorStyle="warning" imeMode="hiragana" allowBlank="1" showInputMessage="1" showErrorMessage="1" sqref="M248:Y248" xr:uid="{9BE959E5-0AC0-4C57-9E68-35077F5658A5}"/>
    <dataValidation type="list" imeMode="halfAlpha" allowBlank="1" showInputMessage="1" showErrorMessage="1" error="リストから選択してください" sqref="E252" xr:uid="{414429E4-BEF1-4363-942E-9646D455F5B1}">
      <formula1>"○,　"</formula1>
    </dataValidation>
    <dataValidation type="list" imeMode="halfAlpha" allowBlank="1" showInputMessage="1" showErrorMessage="1" error="リストから選択してください" sqref="E253" xr:uid="{7D191AC0-699D-43EB-AF3F-DD249EF70A4F}">
      <formula1>"○,　"</formula1>
    </dataValidation>
    <dataValidation type="list" imeMode="halfAlpha" allowBlank="1" showInputMessage="1" showErrorMessage="1" error="リストから選択してください" sqref="E254" xr:uid="{476299BE-EB06-463F-9839-110F6A87099A}">
      <formula1>"○,　"</formula1>
    </dataValidation>
    <dataValidation type="list" imeMode="halfAlpha" allowBlank="1" showInputMessage="1" showErrorMessage="1" error="リストから選択してください" sqref="E255" xr:uid="{8AC72DC9-076A-4088-801C-FB1885FEAF90}">
      <formula1>"○,　"</formula1>
    </dataValidation>
    <dataValidation type="list" imeMode="halfAlpha" allowBlank="1" showInputMessage="1" showErrorMessage="1" error="リストから選択してください" sqref="E256" xr:uid="{2079423C-0907-4644-831B-EA46545D6C72}">
      <formula1>"○,　"</formula1>
    </dataValidation>
    <dataValidation type="list" imeMode="halfAlpha" allowBlank="1" showInputMessage="1" showErrorMessage="1" error="リストから選択してください" sqref="E257" xr:uid="{2E7033B0-1CCD-46D5-A710-2750392F6E13}">
      <formula1>"○,　"</formula1>
    </dataValidation>
    <dataValidation type="list" imeMode="halfAlpha" allowBlank="1" showInputMessage="1" showErrorMessage="1" error="リストから選択してください" sqref="E258" xr:uid="{0D2E6936-ED71-4F3C-85F7-892BBD620EEE}">
      <formula1>"○,　"</formula1>
    </dataValidation>
    <dataValidation type="list" imeMode="halfAlpha" allowBlank="1" showInputMessage="1" showErrorMessage="1" error="リストから選択してください" sqref="E259" xr:uid="{9EA2292E-F2FB-4301-A51D-97598F61F36D}">
      <formula1>"○,　"</formula1>
    </dataValidation>
    <dataValidation type="list" imeMode="halfAlpha" allowBlank="1" showInputMessage="1" showErrorMessage="1" error="リストから選択してください" sqref="E260" xr:uid="{6B6368AB-1172-4252-98E9-BB4CAC586BE1}">
      <formula1>"○,　"</formula1>
    </dataValidation>
    <dataValidation type="list" imeMode="halfAlpha" allowBlank="1" showInputMessage="1" showErrorMessage="1" error="リストから選択してください" sqref="E261" xr:uid="{AFFA0CB1-0F3E-4F5C-85A8-402D763256B3}">
      <formula1>"○,　"</formula1>
    </dataValidation>
    <dataValidation errorStyle="warning" imeMode="hiragana" allowBlank="1" showInputMessage="1" showErrorMessage="1" sqref="M261:Y261" xr:uid="{B6300FEC-62E7-49D0-9BCB-137A35506E0C}"/>
    <dataValidation type="list" imeMode="halfAlpha" allowBlank="1" showInputMessage="1" showErrorMessage="1" error="リストから選択してください" sqref="E262" xr:uid="{643432DF-01CB-4D8A-8F13-7538235EB0E7}">
      <formula1>"○,　"</formula1>
    </dataValidation>
    <dataValidation type="list" imeMode="halfAlpha" allowBlank="1" showInputMessage="1" showErrorMessage="1" error="リストから選択してください" sqref="E263" xr:uid="{473E6BEA-B77E-42C5-85AF-7925C7A21325}">
      <formula1>"○,　"</formula1>
    </dataValidation>
    <dataValidation type="list" imeMode="halfAlpha" allowBlank="1" showInputMessage="1" showErrorMessage="1" error="リストから選択してください" sqref="E264" xr:uid="{CF86FAA2-EE31-4EB5-BC56-48AF84BE7517}">
      <formula1>"○,　"</formula1>
    </dataValidation>
    <dataValidation type="list" imeMode="halfAlpha" allowBlank="1" showInputMessage="1" showErrorMessage="1" error="リストから選択してください" sqref="E265" xr:uid="{EF5DB604-1D60-4195-85B6-0D8F6FD6124C}">
      <formula1>"○,　"</formula1>
    </dataValidation>
    <dataValidation type="list" imeMode="halfAlpha" allowBlank="1" showInputMessage="1" showErrorMessage="1" error="リストから選択してください" sqref="E266" xr:uid="{F8F4E2B8-F6BE-4207-8772-4A6DF13A8587}">
      <formula1>"○,　"</formula1>
    </dataValidation>
    <dataValidation type="list" imeMode="halfAlpha" allowBlank="1" showInputMessage="1" showErrorMessage="1" error="リストから選択してください" sqref="E267" xr:uid="{B8034FDC-81B3-436F-81B3-AE3F4C820C4F}">
      <formula1>"○,　"</formula1>
    </dataValidation>
    <dataValidation type="list" imeMode="halfAlpha" allowBlank="1" showInputMessage="1" showErrorMessage="1" error="リストから選択してください" sqref="E268" xr:uid="{EAE2AC33-C5BA-4E0C-AE28-333CAD286415}">
      <formula1>"○,　"</formula1>
    </dataValidation>
    <dataValidation type="list" imeMode="halfAlpha" allowBlank="1" showInputMessage="1" showErrorMessage="1" error="リストから選択してください" sqref="E269" xr:uid="{9170708B-4897-430D-80A2-2CC3A8F56E14}">
      <formula1>"○,　"</formula1>
    </dataValidation>
    <dataValidation errorStyle="warning" imeMode="hiragana" allowBlank="1" showInputMessage="1" showErrorMessage="1" sqref="M269:Y269" xr:uid="{53C472CB-D4A7-4692-8664-6CB99945CC75}"/>
  </dataValidations>
  <pageMargins left="0.19685039370078741" right="0.19685039370078741" top="0.39370078740157483" bottom="0.19685039370078741" header="0.19685039370078741" footer="0.19685039370078741"/>
  <pageSetup paperSize="9" scale="73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7"/>
  <sheetViews>
    <sheetView zoomScaleNormal="100" workbookViewId="0"/>
  </sheetViews>
  <sheetFormatPr defaultRowHeight="13.5" x14ac:dyDescent="0.15"/>
  <cols>
    <col min="1" max="1" width="17.25" style="73" customWidth="1"/>
    <col min="2" max="16384" width="9" style="73"/>
  </cols>
  <sheetData>
    <row r="1" spans="1:2" x14ac:dyDescent="0.15">
      <c r="A1" s="7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2" x14ac:dyDescent="0.15">
      <c r="A2" s="73" t="str">
        <f>"@神奈川県@和歌山県@鹿児島県@"</f>
        <v>@神奈川県@和歌山県@鹿児島県@</v>
      </c>
    </row>
    <row r="3" spans="1:2" x14ac:dyDescent="0.15">
      <c r="A3" s="73" t="s">
        <v>148</v>
      </c>
    </row>
    <row r="4" spans="1:2" x14ac:dyDescent="0.15">
      <c r="A4" s="73" t="s">
        <v>149</v>
      </c>
    </row>
    <row r="5" spans="1:2" x14ac:dyDescent="0.15">
      <c r="A5" s="73" t="str">
        <f>SUBSTITUTE(日付例_s,"例)","")</f>
        <v>2024/4/1</v>
      </c>
    </row>
    <row r="6" spans="1:2" x14ac:dyDescent="0.15">
      <c r="A6" s="166" t="str">
        <f>TEXT(基準日,"ggge年")</f>
        <v>令和6年</v>
      </c>
      <c r="B6" s="73" t="s">
        <v>119</v>
      </c>
    </row>
    <row r="7" spans="1:2" x14ac:dyDescent="0.15">
      <c r="A7" s="166" t="str">
        <f>TEXT(DATE(YEAR(基準日)-1,MONTH(基準日),DAY(基準日)),"ggge年")</f>
        <v>令和5年</v>
      </c>
      <c r="B7" s="73" t="s">
        <v>120</v>
      </c>
    </row>
  </sheetData>
  <sheetProtection algorithmName="SHA-512" hashValue="thUYwtJ8UAnP2NZE4qwlWRUb1W9UYTvHi7iNcPdUna8AbVYd8u9WZEbZKyKbZdzvTxjzLNffaCVugfrAObigAg==" saltValue="FoleAN9b9GABBeuRpGWzKA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入力シート</vt:lpstr>
      <vt:lpstr>settings</vt:lpstr>
      <vt:lpstr>入力シート!Print_Titles</vt:lpstr>
      <vt:lpstr>基準日</vt:lpstr>
      <vt:lpstr>希望</vt:lpstr>
      <vt:lpstr>希望_物品</vt:lpstr>
      <vt:lpstr>希望_役務</vt:lpstr>
      <vt:lpstr>去年</vt:lpstr>
      <vt:lpstr>今年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2020-06-08T04:22:12Z</cp:lastPrinted>
  <dcterms:created xsi:type="dcterms:W3CDTF">2018-07-20T07:50:20Z</dcterms:created>
  <dcterms:modified xsi:type="dcterms:W3CDTF">2024-10-18T05:48:35Z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f42c9fa0-e25b-41d8-9084-69fa7e634527</vt:lpwstr>
  </property>
</Properties>
</file>